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45" windowWidth="15600" windowHeight="7095"/>
  </bookViews>
  <sheets>
    <sheet name="Note+Elenco Merci e servizi" sheetId="2" r:id="rId1"/>
  </sheets>
  <calcPr calcId="145621"/>
</workbook>
</file>

<file path=xl/calcChain.xml><?xml version="1.0" encoding="utf-8"?>
<calcChain xmlns="http://schemas.openxmlformats.org/spreadsheetml/2006/main">
  <c r="C32" i="2" l="1"/>
  <c r="J249" i="2" l="1"/>
  <c r="K249" i="2" s="1"/>
  <c r="J240" i="2"/>
  <c r="K240" i="2" s="1"/>
  <c r="J238" i="2"/>
  <c r="K238" i="2" s="1"/>
  <c r="J83" i="2"/>
  <c r="K83" i="2" s="1"/>
  <c r="J78" i="2"/>
  <c r="K78" i="2" s="1"/>
  <c r="J68" i="2"/>
  <c r="K68" i="2" s="1"/>
  <c r="J1304" i="2" l="1"/>
  <c r="K1304" i="2" s="1"/>
  <c r="J1305" i="2"/>
  <c r="K1305" i="2" s="1"/>
  <c r="J1306" i="2"/>
  <c r="K1306" i="2" s="1"/>
  <c r="J1307" i="2"/>
  <c r="K1307" i="2" s="1"/>
  <c r="J1308" i="2"/>
  <c r="K1308" i="2" s="1"/>
  <c r="J1309" i="2"/>
  <c r="K1309" i="2" s="1"/>
  <c r="J1310" i="2"/>
  <c r="K1310" i="2" s="1"/>
  <c r="J1311" i="2"/>
  <c r="K1311" i="2" s="1"/>
  <c r="J1312" i="2"/>
  <c r="K1312" i="2" s="1"/>
  <c r="J1313" i="2"/>
  <c r="K1313" i="2" s="1"/>
  <c r="J1314" i="2"/>
  <c r="K1314" i="2" s="1"/>
  <c r="J1315" i="2"/>
  <c r="K1315" i="2" s="1"/>
  <c r="J1316" i="2"/>
  <c r="K1316" i="2" s="1"/>
  <c r="J1317" i="2"/>
  <c r="K1317" i="2" s="1"/>
  <c r="J1318" i="2"/>
  <c r="K1318" i="2" s="1"/>
  <c r="J1319" i="2"/>
  <c r="K1319" i="2" s="1"/>
  <c r="J1320" i="2"/>
  <c r="K1320" i="2" s="1"/>
  <c r="J1321" i="2"/>
  <c r="K1321" i="2" s="1"/>
  <c r="J1322" i="2"/>
  <c r="K1322" i="2" s="1"/>
  <c r="J1323" i="2"/>
  <c r="K1323" i="2" s="1"/>
  <c r="J1324" i="2"/>
  <c r="K1324" i="2" s="1"/>
  <c r="J1325" i="2"/>
  <c r="K1325" i="2" s="1"/>
  <c r="J1326" i="2"/>
  <c r="K1326" i="2" s="1"/>
  <c r="J1327" i="2"/>
  <c r="K1327" i="2" s="1"/>
  <c r="J1328" i="2"/>
  <c r="K1328" i="2" s="1"/>
  <c r="J1329" i="2"/>
  <c r="K1329" i="2" s="1"/>
  <c r="J1330" i="2"/>
  <c r="K1330" i="2" s="1"/>
  <c r="J1331" i="2"/>
  <c r="K1331" i="2" s="1"/>
  <c r="J1332" i="2"/>
  <c r="K1332" i="2" s="1"/>
  <c r="J1333" i="2"/>
  <c r="K1333" i="2" s="1"/>
  <c r="J1334" i="2"/>
  <c r="K1334" i="2" s="1"/>
  <c r="J1335" i="2"/>
  <c r="K1335" i="2" s="1"/>
  <c r="J1336" i="2"/>
  <c r="K1336" i="2" s="1"/>
  <c r="J1337" i="2"/>
  <c r="K1337" i="2" s="1"/>
  <c r="J1338" i="2"/>
  <c r="K1338" i="2" s="1"/>
  <c r="J1339" i="2"/>
  <c r="K1339" i="2" s="1"/>
  <c r="J1340" i="2"/>
  <c r="K1340" i="2" s="1"/>
  <c r="J1341" i="2"/>
  <c r="K1341" i="2" s="1"/>
  <c r="J1342" i="2"/>
  <c r="K1342" i="2" s="1"/>
  <c r="J1343" i="2"/>
  <c r="K1343" i="2" s="1"/>
  <c r="J1344" i="2"/>
  <c r="K1344" i="2" s="1"/>
  <c r="J1345" i="2"/>
  <c r="K1345" i="2" s="1"/>
  <c r="J1346" i="2"/>
  <c r="K1346" i="2" s="1"/>
  <c r="J1347" i="2"/>
  <c r="K1347" i="2" s="1"/>
  <c r="J1348" i="2"/>
  <c r="K1348" i="2" s="1"/>
  <c r="J1349" i="2"/>
  <c r="K1349" i="2" s="1"/>
  <c r="J1303" i="2"/>
  <c r="K1303" i="2" s="1"/>
  <c r="J1300" i="2"/>
  <c r="K1300" i="2" s="1"/>
  <c r="J1299" i="2"/>
  <c r="K1299" i="2" s="1"/>
  <c r="J1298" i="2"/>
  <c r="K1298" i="2" s="1"/>
  <c r="J1297" i="2"/>
  <c r="K1297" i="2" s="1"/>
  <c r="J1296" i="2"/>
  <c r="K1296" i="2" s="1"/>
  <c r="J1295" i="2"/>
  <c r="K1295" i="2" s="1"/>
  <c r="J1294" i="2"/>
  <c r="K1294" i="2" s="1"/>
  <c r="J1293" i="2"/>
  <c r="K1293" i="2" s="1"/>
  <c r="J1292" i="2"/>
  <c r="K1292" i="2" s="1"/>
  <c r="J1291" i="2"/>
  <c r="K1291" i="2" s="1"/>
  <c r="J1290" i="2"/>
  <c r="K1290" i="2" s="1"/>
  <c r="J1289" i="2"/>
  <c r="K1289" i="2" s="1"/>
  <c r="J1288" i="2"/>
  <c r="K1288" i="2" s="1"/>
  <c r="J1287" i="2"/>
  <c r="K1287" i="2" s="1"/>
  <c r="J1286" i="2"/>
  <c r="K1286" i="2" s="1"/>
  <c r="J1285" i="2"/>
  <c r="K1285" i="2" s="1"/>
  <c r="J1284" i="2"/>
  <c r="K1284" i="2" s="1"/>
  <c r="J1283" i="2"/>
  <c r="K1283" i="2" s="1"/>
  <c r="J1282" i="2"/>
  <c r="K1282" i="2" s="1"/>
  <c r="J1281" i="2"/>
  <c r="K1281" i="2" s="1"/>
  <c r="J1280" i="2"/>
  <c r="K1280" i="2" s="1"/>
  <c r="J1279" i="2"/>
  <c r="K1279" i="2" s="1"/>
  <c r="J1278" i="2"/>
  <c r="K1278" i="2" s="1"/>
  <c r="J1277" i="2"/>
  <c r="K1277" i="2" s="1"/>
  <c r="J1276" i="2"/>
  <c r="K1276" i="2" s="1"/>
  <c r="J1275" i="2"/>
  <c r="K1275" i="2" s="1"/>
  <c r="J1274" i="2"/>
  <c r="K1274" i="2" s="1"/>
  <c r="J1273" i="2"/>
  <c r="K1273" i="2" s="1"/>
  <c r="J1272" i="2"/>
  <c r="K1272" i="2" s="1"/>
  <c r="J1271" i="2"/>
  <c r="K1271" i="2" s="1"/>
  <c r="J1270" i="2"/>
  <c r="K1270" i="2" s="1"/>
  <c r="J1269" i="2"/>
  <c r="K1269" i="2" s="1"/>
  <c r="J1268" i="2"/>
  <c r="K1268" i="2" s="1"/>
  <c r="J1267" i="2"/>
  <c r="K1267" i="2" s="1"/>
  <c r="J1266" i="2"/>
  <c r="K1266" i="2" s="1"/>
  <c r="J1265" i="2"/>
  <c r="K1265" i="2" s="1"/>
  <c r="J1264" i="2"/>
  <c r="K1264" i="2" s="1"/>
  <c r="J1263" i="2"/>
  <c r="K1263" i="2" s="1"/>
  <c r="J1262" i="2"/>
  <c r="K1262" i="2" s="1"/>
  <c r="J1261" i="2"/>
  <c r="K1261" i="2" s="1"/>
  <c r="J1260" i="2"/>
  <c r="K1260" i="2" s="1"/>
  <c r="J1259" i="2"/>
  <c r="K1259" i="2" s="1"/>
  <c r="J1258" i="2"/>
  <c r="K1258" i="2" s="1"/>
  <c r="J1257" i="2"/>
  <c r="K1257" i="2" s="1"/>
  <c r="J1256" i="2"/>
  <c r="K1256" i="2" s="1"/>
  <c r="J1255" i="2"/>
  <c r="K1255" i="2" s="1"/>
  <c r="J1254" i="2"/>
  <c r="K1254" i="2" s="1"/>
  <c r="J1253" i="2"/>
  <c r="K1253" i="2" s="1"/>
  <c r="J1252" i="2"/>
  <c r="K1252" i="2" s="1"/>
  <c r="J1251" i="2"/>
  <c r="K1251" i="2" s="1"/>
  <c r="J1250" i="2"/>
  <c r="K1250" i="2" s="1"/>
  <c r="J1249" i="2"/>
  <c r="K1249" i="2" s="1"/>
  <c r="J1248" i="2"/>
  <c r="K1248" i="2" s="1"/>
  <c r="J1247" i="2"/>
  <c r="K1247" i="2" s="1"/>
  <c r="J1246" i="2"/>
  <c r="K1246" i="2" s="1"/>
  <c r="J1245" i="2"/>
  <c r="K1245" i="2" s="1"/>
  <c r="J1244" i="2"/>
  <c r="K1244" i="2" s="1"/>
  <c r="J1243" i="2"/>
  <c r="K1243" i="2" s="1"/>
  <c r="J1242" i="2"/>
  <c r="K1242" i="2" s="1"/>
  <c r="J1241" i="2"/>
  <c r="K1241" i="2" s="1"/>
  <c r="J1240" i="2"/>
  <c r="K1240" i="2" s="1"/>
  <c r="J1239" i="2"/>
  <c r="K1239" i="2" s="1"/>
  <c r="J1238" i="2"/>
  <c r="K1238" i="2" s="1"/>
  <c r="J1237" i="2"/>
  <c r="K1237" i="2" s="1"/>
  <c r="J1236" i="2"/>
  <c r="K1236" i="2" s="1"/>
  <c r="J1235" i="2"/>
  <c r="K1235" i="2"/>
  <c r="J1234" i="2"/>
  <c r="K1234" i="2" s="1"/>
  <c r="J1233" i="2"/>
  <c r="K1233" i="2" s="1"/>
  <c r="J1224" i="2"/>
  <c r="K1224" i="2" s="1"/>
  <c r="J1225" i="2"/>
  <c r="K1225" i="2" s="1"/>
  <c r="J1226" i="2"/>
  <c r="K1226" i="2" s="1"/>
  <c r="J1227" i="2"/>
  <c r="K1227" i="2" s="1"/>
  <c r="J1228" i="2"/>
  <c r="K1228" i="2" s="1"/>
  <c r="J1229" i="2"/>
  <c r="K1229" i="2" s="1"/>
  <c r="J1230" i="2"/>
  <c r="K1230" i="2" s="1"/>
  <c r="J1231" i="2"/>
  <c r="K1231" i="2" s="1"/>
  <c r="J1232" i="2"/>
  <c r="K1232" i="2" s="1"/>
  <c r="J1223" i="2"/>
  <c r="K1223" i="2" s="1"/>
  <c r="J1213" i="2"/>
  <c r="K1213" i="2" s="1"/>
  <c r="J1214" i="2"/>
  <c r="K1214" i="2" s="1"/>
  <c r="J1215" i="2"/>
  <c r="K1215" i="2" s="1"/>
  <c r="J1216" i="2"/>
  <c r="K1216" i="2" s="1"/>
  <c r="J1217" i="2"/>
  <c r="K1217" i="2" s="1"/>
  <c r="J1218" i="2"/>
  <c r="K1218" i="2" s="1"/>
  <c r="J1219" i="2"/>
  <c r="K1219" i="2" s="1"/>
  <c r="J1212" i="2"/>
  <c r="K1212" i="2" s="1"/>
  <c r="J1209" i="2"/>
  <c r="K1209" i="2" s="1"/>
  <c r="J1208" i="2"/>
  <c r="K1208" i="2" s="1"/>
  <c r="J1207" i="2"/>
  <c r="K1207" i="2" s="1"/>
  <c r="J1206" i="2"/>
  <c r="K1206" i="2" s="1"/>
  <c r="J1205" i="2"/>
  <c r="K1205" i="2" s="1"/>
  <c r="J1204" i="2"/>
  <c r="K1204" i="2" s="1"/>
  <c r="J1203" i="2"/>
  <c r="K1203" i="2" s="1"/>
  <c r="J1202" i="2" l="1"/>
  <c r="K1202" i="2" s="1"/>
  <c r="J1201" i="2"/>
  <c r="K1201" i="2" s="1"/>
  <c r="J1200" i="2"/>
  <c r="K1200" i="2" s="1"/>
  <c r="J1199" i="2"/>
  <c r="K1199" i="2" s="1"/>
  <c r="J1191" i="2"/>
  <c r="K1191" i="2" s="1"/>
  <c r="J1192" i="2"/>
  <c r="K1192" i="2" s="1"/>
  <c r="J1193" i="2"/>
  <c r="K1193" i="2" s="1"/>
  <c r="J1194" i="2"/>
  <c r="K1194" i="2" s="1"/>
  <c r="J1195" i="2"/>
  <c r="K1195" i="2" s="1"/>
  <c r="J1196" i="2"/>
  <c r="K1196" i="2" s="1"/>
  <c r="J1190" i="2"/>
  <c r="K1190" i="2" s="1"/>
  <c r="J1181" i="2"/>
  <c r="K1181" i="2" s="1"/>
  <c r="J1182" i="2"/>
  <c r="K1182" i="2" s="1"/>
  <c r="J1183" i="2"/>
  <c r="K1183" i="2" s="1"/>
  <c r="J1184" i="2"/>
  <c r="K1184" i="2" s="1"/>
  <c r="J1185" i="2"/>
  <c r="K1185" i="2" s="1"/>
  <c r="J1186" i="2"/>
  <c r="K1186" i="2" s="1"/>
  <c r="J1180" i="2"/>
  <c r="K1180" i="2" s="1"/>
  <c r="J1178" i="2"/>
  <c r="K1178" i="2" s="1"/>
  <c r="J1177" i="2"/>
  <c r="K1177" i="2" s="1"/>
  <c r="J1176" i="2"/>
  <c r="K1176" i="2" s="1"/>
  <c r="J1175" i="2"/>
  <c r="K1175" i="2" s="1"/>
  <c r="J1174" i="2"/>
  <c r="K1174" i="2" s="1"/>
  <c r="J1173" i="2"/>
  <c r="K1173" i="2" s="1"/>
  <c r="J1172" i="2"/>
  <c r="K1172" i="2" s="1"/>
  <c r="J1171" i="2"/>
  <c r="K1171" i="2" s="1"/>
  <c r="J1170" i="2"/>
  <c r="K1170" i="2" s="1"/>
  <c r="J1169" i="2"/>
  <c r="K1169" i="2" s="1"/>
  <c r="K57" i="2"/>
  <c r="J1168" i="2" l="1"/>
  <c r="K1168" i="2" s="1"/>
  <c r="J1167" i="2"/>
  <c r="K1167" i="2" s="1"/>
  <c r="J1166" i="2"/>
  <c r="K1166" i="2" s="1"/>
  <c r="J1165" i="2"/>
  <c r="K1165" i="2" s="1"/>
  <c r="J1164" i="2"/>
  <c r="K1164" i="2" s="1"/>
  <c r="J1163" i="2"/>
  <c r="K1163" i="2" s="1"/>
  <c r="J1162" i="2"/>
  <c r="K1162" i="2" s="1"/>
  <c r="J1161" i="2"/>
  <c r="K1161" i="2" s="1"/>
  <c r="J1160" i="2"/>
  <c r="K1160" i="2" s="1"/>
  <c r="J1157" i="2"/>
  <c r="K1157" i="2" s="1"/>
  <c r="J1156" i="2"/>
  <c r="K1156" i="2" s="1"/>
  <c r="J1155" i="2"/>
  <c r="K1155" i="2" s="1"/>
  <c r="J1154" i="2"/>
  <c r="K1154" i="2" s="1"/>
  <c r="J1153" i="2"/>
  <c r="K1153" i="2" s="1"/>
  <c r="J1152" i="2"/>
  <c r="K1152" i="2" s="1"/>
  <c r="J1151" i="2"/>
  <c r="K1151" i="2" s="1"/>
  <c r="J1150" i="2"/>
  <c r="K1150" i="2" s="1"/>
  <c r="J1149" i="2"/>
  <c r="K1149" i="2" s="1"/>
  <c r="J1148" i="2"/>
  <c r="K1148" i="2" s="1"/>
  <c r="J1147" i="2"/>
  <c r="K1147" i="2" s="1"/>
  <c r="J1146" i="2"/>
  <c r="K1146" i="2" s="1"/>
  <c r="J1145" i="2"/>
  <c r="K1145" i="2" s="1"/>
  <c r="J1144" i="2"/>
  <c r="K1144" i="2" s="1"/>
  <c r="J1143" i="2"/>
  <c r="K1143" i="2" s="1"/>
  <c r="J1142" i="2"/>
  <c r="K1142" i="2" s="1"/>
  <c r="J1141" i="2"/>
  <c r="K1141" i="2" s="1"/>
  <c r="J1140" i="2"/>
  <c r="K1140" i="2" s="1"/>
  <c r="J1139" i="2"/>
  <c r="K1139" i="2" s="1"/>
  <c r="J1138" i="2"/>
  <c r="K1138" i="2" s="1"/>
  <c r="J1130" i="2"/>
  <c r="K1130" i="2" s="1"/>
  <c r="J1131" i="2"/>
  <c r="K1131" i="2" s="1"/>
  <c r="J1132" i="2"/>
  <c r="K1132" i="2" s="1"/>
  <c r="J1133" i="2"/>
  <c r="K1133" i="2" s="1"/>
  <c r="J1134" i="2"/>
  <c r="K1134" i="2" s="1"/>
  <c r="J1135" i="2"/>
  <c r="K1135" i="2" s="1"/>
  <c r="J1129" i="2"/>
  <c r="K1129" i="2" s="1"/>
  <c r="J1126" i="2"/>
  <c r="K1126" i="2" s="1"/>
  <c r="J1125" i="2"/>
  <c r="K1125" i="2" s="1"/>
  <c r="J1124" i="2"/>
  <c r="K1124" i="2" s="1"/>
  <c r="J1123" i="2"/>
  <c r="K1123" i="2" s="1"/>
  <c r="J1122" i="2"/>
  <c r="K1122" i="2" s="1"/>
  <c r="J1121" i="2"/>
  <c r="K1121" i="2" s="1"/>
  <c r="J1120" i="2"/>
  <c r="K1120" i="2" s="1"/>
  <c r="J1119" i="2"/>
  <c r="K1119" i="2" s="1"/>
  <c r="J1118" i="2"/>
  <c r="K1118" i="2" s="1"/>
  <c r="J1117" i="2"/>
  <c r="K1117" i="2" s="1"/>
  <c r="J1116" i="2"/>
  <c r="K1116" i="2" s="1"/>
  <c r="J1115" i="2"/>
  <c r="K1115" i="2" s="1"/>
  <c r="J1112" i="2"/>
  <c r="K1112" i="2" s="1"/>
  <c r="J1111" i="2"/>
  <c r="K1111" i="2" s="1"/>
  <c r="J1110" i="2"/>
  <c r="K1110" i="2" s="1"/>
  <c r="J1109" i="2"/>
  <c r="K1109" i="2" s="1"/>
  <c r="J1108" i="2"/>
  <c r="K1108" i="2" s="1"/>
  <c r="J1107" i="2"/>
  <c r="K1107" i="2" s="1"/>
  <c r="J1106" i="2"/>
  <c r="K1106" i="2" s="1"/>
  <c r="J1105" i="2"/>
  <c r="K1105" i="2" s="1"/>
  <c r="J1104" i="2"/>
  <c r="K1104" i="2" s="1"/>
  <c r="J1103" i="2"/>
  <c r="K1103" i="2" s="1"/>
  <c r="J1102" i="2"/>
  <c r="K1102" i="2" s="1"/>
  <c r="J1101" i="2"/>
  <c r="K1101" i="2" s="1"/>
  <c r="J1100" i="2"/>
  <c r="K1100" i="2" s="1"/>
  <c r="J1099" i="2"/>
  <c r="K1099" i="2" s="1"/>
  <c r="J1098" i="2"/>
  <c r="K1098" i="2" s="1"/>
  <c r="J1097" i="2"/>
  <c r="K1097" i="2" s="1"/>
  <c r="J1096" i="2"/>
  <c r="K1096" i="2" s="1"/>
  <c r="J1095" i="2"/>
  <c r="K1095" i="2" s="1"/>
  <c r="J1094" i="2"/>
  <c r="K1094" i="2" s="1"/>
  <c r="J1093" i="2"/>
  <c r="K1093" i="2" s="1"/>
  <c r="J1092" i="2"/>
  <c r="K1092" i="2" s="1"/>
  <c r="J1091" i="2"/>
  <c r="K1091" i="2" s="1"/>
  <c r="J1090" i="2"/>
  <c r="K1090" i="2" s="1"/>
  <c r="J1089" i="2"/>
  <c r="K1089" i="2" s="1"/>
  <c r="J1088" i="2"/>
  <c r="K1088" i="2" s="1"/>
  <c r="J1087" i="2"/>
  <c r="K1087" i="2" s="1"/>
  <c r="J1086" i="2"/>
  <c r="K1086" i="2" s="1"/>
  <c r="J1085" i="2"/>
  <c r="K1085" i="2" s="1"/>
  <c r="J1084" i="2"/>
  <c r="K1084" i="2" s="1"/>
  <c r="J1083" i="2"/>
  <c r="K1083" i="2" s="1"/>
  <c r="J1082" i="2"/>
  <c r="K1082" i="2" s="1"/>
  <c r="J1081" i="2"/>
  <c r="K1081" i="2" s="1"/>
  <c r="J1080" i="2"/>
  <c r="K1080" i="2" s="1"/>
  <c r="J1079" i="2"/>
  <c r="K1079" i="2" s="1"/>
  <c r="J1078" i="2"/>
  <c r="K1078" i="2" s="1"/>
  <c r="J1077" i="2"/>
  <c r="K1077" i="2" s="1"/>
  <c r="J1076" i="2"/>
  <c r="K1076" i="2" s="1"/>
  <c r="J1075" i="2"/>
  <c r="K1075" i="2" s="1"/>
  <c r="J1074" i="2"/>
  <c r="K1074" i="2" s="1"/>
  <c r="J1073" i="2"/>
  <c r="K1073" i="2" s="1"/>
  <c r="J1072" i="2"/>
  <c r="K1072" i="2" s="1"/>
  <c r="J1071" i="2"/>
  <c r="K1071" i="2" s="1"/>
  <c r="J1070" i="2"/>
  <c r="K1070" i="2" s="1"/>
  <c r="J1069" i="2"/>
  <c r="K1069" i="2" s="1"/>
  <c r="J1068" i="2"/>
  <c r="K1068" i="2" s="1"/>
  <c r="J1067" i="2"/>
  <c r="K1067" i="2" s="1"/>
  <c r="J1066" i="2"/>
  <c r="K1066" i="2" s="1"/>
  <c r="J1065" i="2"/>
  <c r="K1065" i="2" s="1"/>
  <c r="J1064" i="2"/>
  <c r="K1064" i="2" s="1"/>
  <c r="J1063" i="2"/>
  <c r="K1063" i="2" s="1"/>
  <c r="J1062" i="2"/>
  <c r="K1062" i="2" s="1"/>
  <c r="J1061" i="2"/>
  <c r="K1061" i="2" s="1"/>
  <c r="J1060" i="2"/>
  <c r="K1060" i="2" s="1"/>
  <c r="J1059" i="2"/>
  <c r="K1059" i="2" s="1"/>
  <c r="J1058" i="2"/>
  <c r="K1058" i="2" s="1"/>
  <c r="J1057" i="2"/>
  <c r="K1057" i="2" s="1"/>
  <c r="J1056" i="2"/>
  <c r="K1056" i="2" s="1"/>
  <c r="J1055" i="2"/>
  <c r="K1055" i="2" s="1"/>
  <c r="J1054" i="2"/>
  <c r="K1054" i="2" s="1"/>
  <c r="J1053" i="2"/>
  <c r="K1053" i="2" s="1"/>
  <c r="J1051" i="2"/>
  <c r="K1051" i="2" s="1"/>
  <c r="J1052" i="2"/>
  <c r="K1052" i="2" s="1"/>
  <c r="J1050" i="2" l="1"/>
  <c r="K1050" i="2" s="1"/>
  <c r="J1049" i="2"/>
  <c r="K1049" i="2" s="1"/>
  <c r="J1048" i="2"/>
  <c r="K1048" i="2" s="1"/>
  <c r="J1047" i="2"/>
  <c r="K1047" i="2" s="1"/>
  <c r="J1046" i="2"/>
  <c r="K1046" i="2" s="1"/>
  <c r="J1045" i="2"/>
  <c r="K1045" i="2" s="1"/>
  <c r="J1044" i="2"/>
  <c r="K1044" i="2" s="1"/>
  <c r="J1043" i="2"/>
  <c r="K1043" i="2" s="1"/>
  <c r="J1042" i="2"/>
  <c r="K1042" i="2" s="1"/>
  <c r="J1041" i="2"/>
  <c r="K1041" i="2" s="1"/>
  <c r="J1040" i="2"/>
  <c r="K1040" i="2" s="1"/>
  <c r="J1039" i="2"/>
  <c r="K1039" i="2" s="1"/>
  <c r="J1038" i="2"/>
  <c r="K1038" i="2" s="1"/>
  <c r="J1037" i="2"/>
  <c r="K1037" i="2" s="1"/>
  <c r="J1036" i="2"/>
  <c r="K1036" i="2" s="1"/>
  <c r="J1035" i="2"/>
  <c r="K1035" i="2" s="1"/>
  <c r="J1034" i="2"/>
  <c r="K1034" i="2" s="1"/>
  <c r="J1033" i="2"/>
  <c r="K1033" i="2" s="1"/>
  <c r="J1032" i="2"/>
  <c r="K1032" i="2" s="1"/>
  <c r="J1031" i="2"/>
  <c r="K1031" i="2" s="1"/>
  <c r="J1030" i="2"/>
  <c r="K1030" i="2" s="1"/>
  <c r="J1029" i="2"/>
  <c r="K1029" i="2" s="1"/>
  <c r="J1028" i="2"/>
  <c r="K1028" i="2" s="1"/>
  <c r="J1027" i="2"/>
  <c r="K1027" i="2" s="1"/>
  <c r="J1026" i="2"/>
  <c r="K1026" i="2" s="1"/>
  <c r="J1025" i="2"/>
  <c r="K1025" i="2" s="1"/>
  <c r="J1024" i="2"/>
  <c r="K1024" i="2" s="1"/>
  <c r="J1023" i="2"/>
  <c r="K1023" i="2" s="1"/>
  <c r="J1022" i="2"/>
  <c r="K1022" i="2" s="1"/>
  <c r="J1021" i="2"/>
  <c r="K1021" i="2" s="1"/>
  <c r="J1020" i="2"/>
  <c r="K1020" i="2" s="1"/>
  <c r="J1019" i="2"/>
  <c r="K1019" i="2" s="1"/>
  <c r="J1018" i="2"/>
  <c r="K1018" i="2" s="1"/>
  <c r="J1017" i="2"/>
  <c r="K1017" i="2" s="1"/>
  <c r="J1016" i="2"/>
  <c r="K1016" i="2" s="1"/>
  <c r="J1015" i="2"/>
  <c r="K1015" i="2" s="1"/>
  <c r="J1014" i="2"/>
  <c r="K1014" i="2" s="1"/>
  <c r="J1013" i="2"/>
  <c r="K1013" i="2" s="1"/>
  <c r="J1012" i="2"/>
  <c r="K1012" i="2" s="1"/>
  <c r="J1011" i="2"/>
  <c r="K1011" i="2" s="1"/>
  <c r="J1010" i="2"/>
  <c r="K1010" i="2" s="1"/>
  <c r="J1009" i="2"/>
  <c r="K1009" i="2" s="1"/>
  <c r="J1008" i="2"/>
  <c r="K1008" i="2" s="1"/>
  <c r="J1007" i="2"/>
  <c r="K1007" i="2" s="1"/>
  <c r="J1006" i="2"/>
  <c r="K1006" i="2" s="1"/>
  <c r="J1005" i="2"/>
  <c r="K1005" i="2" s="1"/>
  <c r="J1004" i="2"/>
  <c r="K1004" i="2" s="1"/>
  <c r="J1003" i="2"/>
  <c r="K1003" i="2" s="1"/>
  <c r="J1002" i="2"/>
  <c r="K1002" i="2" s="1"/>
  <c r="J1001" i="2"/>
  <c r="K1001" i="2" s="1"/>
  <c r="J1000" i="2"/>
  <c r="K1000" i="2" s="1"/>
  <c r="J999" i="2"/>
  <c r="K999" i="2" s="1"/>
  <c r="J998" i="2"/>
  <c r="K998" i="2" s="1"/>
  <c r="J997" i="2"/>
  <c r="K997" i="2" s="1"/>
  <c r="J996" i="2"/>
  <c r="K996" i="2" s="1"/>
  <c r="J995" i="2"/>
  <c r="K995" i="2" s="1"/>
  <c r="J994" i="2"/>
  <c r="K994" i="2" s="1"/>
  <c r="J993" i="2"/>
  <c r="K993" i="2" s="1"/>
  <c r="J992" i="2"/>
  <c r="K992" i="2" s="1"/>
  <c r="J991" i="2"/>
  <c r="K991" i="2" s="1"/>
  <c r="J990" i="2"/>
  <c r="K990" i="2" s="1"/>
  <c r="J989" i="2"/>
  <c r="K989" i="2" s="1"/>
  <c r="J988" i="2"/>
  <c r="K988" i="2" s="1"/>
  <c r="J987" i="2"/>
  <c r="K987" i="2" s="1"/>
  <c r="J986" i="2"/>
  <c r="K986" i="2" s="1"/>
  <c r="J985" i="2"/>
  <c r="K985" i="2" s="1"/>
  <c r="J984" i="2"/>
  <c r="K984" i="2" s="1"/>
  <c r="J983" i="2"/>
  <c r="K983" i="2" s="1"/>
  <c r="J982" i="2"/>
  <c r="K982" i="2" s="1"/>
  <c r="J981" i="2"/>
  <c r="K981" i="2" s="1"/>
  <c r="J980" i="2"/>
  <c r="K980" i="2" s="1"/>
  <c r="J979" i="2"/>
  <c r="K979" i="2" s="1"/>
  <c r="J978" i="2"/>
  <c r="K978" i="2" s="1"/>
  <c r="J977" i="2"/>
  <c r="K977" i="2" s="1"/>
  <c r="J976" i="2"/>
  <c r="K976" i="2" s="1"/>
  <c r="J975" i="2"/>
  <c r="K975" i="2" s="1"/>
  <c r="J974" i="2"/>
  <c r="K974" i="2" s="1"/>
  <c r="J973" i="2"/>
  <c r="K973" i="2" s="1"/>
  <c r="J972" i="2"/>
  <c r="K972" i="2" s="1"/>
  <c r="J971" i="2"/>
  <c r="K971" i="2" s="1"/>
  <c r="J970" i="2"/>
  <c r="K970" i="2" s="1"/>
  <c r="J969" i="2"/>
  <c r="K969" i="2" s="1"/>
  <c r="J968" i="2"/>
  <c r="K968" i="2" s="1"/>
  <c r="J967" i="2"/>
  <c r="K967" i="2" s="1"/>
  <c r="J966" i="2"/>
  <c r="K966" i="2" s="1"/>
  <c r="J965" i="2"/>
  <c r="K965" i="2" s="1"/>
  <c r="J964" i="2"/>
  <c r="K964" i="2" s="1"/>
  <c r="J963" i="2"/>
  <c r="K963" i="2" s="1"/>
  <c r="J962" i="2"/>
  <c r="K962" i="2" s="1"/>
  <c r="J961" i="2"/>
  <c r="K961" i="2" s="1"/>
  <c r="J960" i="2"/>
  <c r="K960" i="2" s="1"/>
  <c r="J959" i="2"/>
  <c r="K959" i="2" s="1"/>
  <c r="J958" i="2"/>
  <c r="K958" i="2" s="1"/>
  <c r="J957" i="2"/>
  <c r="K957" i="2" s="1"/>
  <c r="J956" i="2"/>
  <c r="K956" i="2" s="1"/>
  <c r="J955" i="2"/>
  <c r="K955" i="2" s="1"/>
  <c r="J954" i="2"/>
  <c r="K954" i="2" s="1"/>
  <c r="J953" i="2"/>
  <c r="K953" i="2" s="1"/>
  <c r="J952" i="2"/>
  <c r="K952" i="2" s="1"/>
  <c r="J951" i="2"/>
  <c r="K951" i="2" s="1"/>
  <c r="J950" i="2"/>
  <c r="K950" i="2" s="1"/>
  <c r="J949" i="2"/>
  <c r="K949" i="2" s="1"/>
  <c r="J948" i="2"/>
  <c r="K948" i="2" s="1"/>
  <c r="J947" i="2"/>
  <c r="K947" i="2" s="1"/>
  <c r="J946" i="2"/>
  <c r="K946" i="2" s="1"/>
  <c r="J945" i="2"/>
  <c r="K945" i="2" s="1"/>
  <c r="J944" i="2"/>
  <c r="K944" i="2" s="1"/>
  <c r="J943" i="2"/>
  <c r="K943" i="2" s="1"/>
  <c r="J942" i="2"/>
  <c r="K942" i="2" s="1"/>
  <c r="J941" i="2"/>
  <c r="K941" i="2" s="1"/>
  <c r="J940" i="2"/>
  <c r="K940" i="2" s="1"/>
  <c r="J939" i="2"/>
  <c r="K939" i="2" s="1"/>
  <c r="J938" i="2"/>
  <c r="K938" i="2" s="1"/>
  <c r="J937" i="2"/>
  <c r="K937" i="2" s="1"/>
  <c r="J936" i="2"/>
  <c r="K936" i="2" s="1"/>
  <c r="J935" i="2"/>
  <c r="K935" i="2" s="1"/>
  <c r="J934" i="2"/>
  <c r="K934" i="2" s="1"/>
  <c r="J933" i="2"/>
  <c r="K933" i="2" s="1"/>
  <c r="J932" i="2"/>
  <c r="K932" i="2" s="1"/>
  <c r="J931" i="2"/>
  <c r="K931" i="2" s="1"/>
  <c r="J930" i="2"/>
  <c r="K930" i="2" s="1"/>
  <c r="J929" i="2"/>
  <c r="K929" i="2" s="1"/>
  <c r="J928" i="2"/>
  <c r="K928" i="2" s="1"/>
  <c r="J927" i="2"/>
  <c r="K927" i="2" s="1"/>
  <c r="J926" i="2"/>
  <c r="K926" i="2" s="1"/>
  <c r="J925" i="2"/>
  <c r="K925" i="2" s="1"/>
  <c r="J924" i="2"/>
  <c r="K924" i="2" s="1"/>
  <c r="J923" i="2"/>
  <c r="K923" i="2" s="1"/>
  <c r="J922" i="2" l="1"/>
  <c r="K922" i="2" s="1"/>
  <c r="J921" i="2"/>
  <c r="K921" i="2" s="1"/>
  <c r="J920" i="2"/>
  <c r="K920" i="2" s="1"/>
  <c r="J919" i="2"/>
  <c r="K919" i="2" s="1"/>
  <c r="J918" i="2"/>
  <c r="K918" i="2" s="1"/>
  <c r="J917" i="2"/>
  <c r="K917" i="2" s="1"/>
  <c r="J916" i="2"/>
  <c r="K916" i="2" s="1"/>
  <c r="J915" i="2"/>
  <c r="K915" i="2" s="1"/>
  <c r="J914" i="2"/>
  <c r="K914" i="2" s="1"/>
  <c r="J913" i="2"/>
  <c r="K913" i="2" s="1"/>
  <c r="J912" i="2"/>
  <c r="K912" i="2" s="1"/>
  <c r="J911" i="2"/>
  <c r="K911" i="2" s="1"/>
  <c r="J910" i="2"/>
  <c r="K910" i="2" s="1"/>
  <c r="J909" i="2"/>
  <c r="K909" i="2" s="1"/>
  <c r="J908" i="2"/>
  <c r="K908" i="2" s="1"/>
  <c r="J907" i="2"/>
  <c r="K907" i="2" s="1"/>
  <c r="J906" i="2"/>
  <c r="K906" i="2" s="1"/>
  <c r="J905" i="2"/>
  <c r="K905" i="2" s="1"/>
  <c r="J904" i="2"/>
  <c r="K904" i="2" s="1"/>
  <c r="J903" i="2"/>
  <c r="K903" i="2" s="1"/>
  <c r="J902" i="2"/>
  <c r="K902" i="2" s="1"/>
  <c r="J896" i="2"/>
  <c r="K896" i="2" s="1"/>
  <c r="J901" i="2"/>
  <c r="K901" i="2" s="1"/>
  <c r="J900" i="2"/>
  <c r="K900" i="2" s="1"/>
  <c r="J899" i="2"/>
  <c r="K899" i="2" s="1"/>
  <c r="J898" i="2"/>
  <c r="K898" i="2" s="1"/>
  <c r="J897" i="2"/>
  <c r="K897" i="2" s="1"/>
  <c r="J895" i="2"/>
  <c r="K895" i="2" s="1"/>
  <c r="J894" i="2"/>
  <c r="K894" i="2" s="1"/>
  <c r="J893" i="2"/>
  <c r="K893" i="2" s="1"/>
  <c r="J892" i="2"/>
  <c r="K892" i="2" s="1"/>
  <c r="J891" i="2"/>
  <c r="K891" i="2" s="1"/>
  <c r="J890" i="2"/>
  <c r="K890" i="2" s="1"/>
  <c r="J889" i="2"/>
  <c r="K889" i="2" s="1"/>
  <c r="J888" i="2"/>
  <c r="K888" i="2" s="1"/>
  <c r="J887" i="2"/>
  <c r="K887" i="2" s="1"/>
  <c r="J886" i="2"/>
  <c r="K886" i="2" s="1"/>
  <c r="J885" i="2"/>
  <c r="K885" i="2" s="1"/>
  <c r="J884" i="2"/>
  <c r="K884" i="2" s="1"/>
  <c r="J883" i="2"/>
  <c r="K883" i="2" s="1"/>
  <c r="J882" i="2"/>
  <c r="K882" i="2" s="1"/>
  <c r="J881" i="2"/>
  <c r="K881" i="2" s="1"/>
  <c r="J871" i="2"/>
  <c r="K871" i="2" s="1"/>
  <c r="J872" i="2"/>
  <c r="K872" i="2" s="1"/>
  <c r="J873" i="2"/>
  <c r="K873" i="2" s="1"/>
  <c r="J874" i="2"/>
  <c r="K874" i="2" s="1"/>
  <c r="J875" i="2"/>
  <c r="K875" i="2" s="1"/>
  <c r="J876" i="2"/>
  <c r="K876" i="2" s="1"/>
  <c r="J877" i="2"/>
  <c r="K877" i="2" s="1"/>
  <c r="J878" i="2"/>
  <c r="K878" i="2" s="1"/>
  <c r="J879" i="2"/>
  <c r="K879" i="2" s="1"/>
  <c r="J880" i="2"/>
  <c r="K880" i="2" s="1"/>
  <c r="J870" i="2"/>
  <c r="K870" i="2" s="1"/>
  <c r="J869" i="2"/>
  <c r="K869" i="2" s="1"/>
  <c r="J868" i="2"/>
  <c r="K868" i="2" s="1"/>
  <c r="J867" i="2"/>
  <c r="K867" i="2" s="1"/>
  <c r="J866" i="2"/>
  <c r="K866" i="2" s="1"/>
  <c r="J865" i="2" l="1"/>
  <c r="K865" i="2" s="1"/>
  <c r="J864" i="2"/>
  <c r="K864" i="2" s="1"/>
  <c r="J863" i="2"/>
  <c r="K863" i="2" s="1"/>
  <c r="J862" i="2"/>
  <c r="K862" i="2" s="1"/>
  <c r="J861" i="2"/>
  <c r="K861" i="2" s="1"/>
  <c r="J860" i="2"/>
  <c r="K860" i="2" s="1"/>
  <c r="J859" i="2"/>
  <c r="K859" i="2" s="1"/>
  <c r="J858" i="2"/>
  <c r="K858" i="2" s="1"/>
  <c r="J857" i="2"/>
  <c r="K857" i="2" s="1"/>
  <c r="J856" i="2"/>
  <c r="K856" i="2" s="1"/>
  <c r="J855" i="2"/>
  <c r="K855" i="2" s="1"/>
  <c r="J854" i="2"/>
  <c r="K854" i="2" s="1"/>
  <c r="J841" i="2"/>
  <c r="K841" i="2" s="1"/>
  <c r="J842" i="2"/>
  <c r="K842" i="2" s="1"/>
  <c r="J843" i="2"/>
  <c r="K843" i="2" s="1"/>
  <c r="J844" i="2"/>
  <c r="K844" i="2" s="1"/>
  <c r="J845" i="2"/>
  <c r="K845" i="2" s="1"/>
  <c r="J846" i="2"/>
  <c r="K846" i="2" s="1"/>
  <c r="J847" i="2"/>
  <c r="K847" i="2" s="1"/>
  <c r="J848" i="2"/>
  <c r="K848" i="2" s="1"/>
  <c r="J849" i="2"/>
  <c r="K849" i="2" s="1"/>
  <c r="J850" i="2"/>
  <c r="K850" i="2" s="1"/>
  <c r="J851" i="2"/>
  <c r="K851" i="2" s="1"/>
  <c r="J840" i="2"/>
  <c r="K840" i="2" s="1"/>
  <c r="J837" i="2"/>
  <c r="K837" i="2" s="1"/>
  <c r="J836" i="2"/>
  <c r="K836" i="2" s="1"/>
  <c r="J835" i="2"/>
  <c r="K835" i="2" s="1"/>
  <c r="J834" i="2"/>
  <c r="K834" i="2" s="1"/>
  <c r="J833" i="2"/>
  <c r="K833" i="2" s="1"/>
  <c r="J832" i="2"/>
  <c r="K832" i="2" s="1"/>
  <c r="J831" i="2"/>
  <c r="K831" i="2" s="1"/>
  <c r="J830" i="2"/>
  <c r="K830" i="2" s="1"/>
  <c r="J829" i="2"/>
  <c r="K829" i="2" s="1"/>
  <c r="J828" i="2"/>
  <c r="K828" i="2" s="1"/>
  <c r="J827" i="2"/>
  <c r="K827" i="2" s="1"/>
  <c r="J826" i="2"/>
  <c r="K826" i="2" s="1"/>
  <c r="J825" i="2"/>
  <c r="K825" i="2" s="1"/>
  <c r="J824" i="2"/>
  <c r="K824" i="2" s="1"/>
  <c r="J823" i="2"/>
  <c r="K823" i="2" s="1"/>
  <c r="J822" i="2"/>
  <c r="K822" i="2" s="1"/>
  <c r="J821" i="2"/>
  <c r="K821" i="2" s="1"/>
  <c r="J818" i="2"/>
  <c r="K818" i="2" s="1"/>
  <c r="J819" i="2"/>
  <c r="K819" i="2" s="1"/>
  <c r="J820" i="2"/>
  <c r="K820" i="2" s="1"/>
  <c r="J817" i="2"/>
  <c r="K817" i="2" s="1"/>
  <c r="J814" i="2"/>
  <c r="K814" i="2" s="1"/>
  <c r="J813" i="2"/>
  <c r="K813" i="2" s="1"/>
  <c r="J810" i="2"/>
  <c r="K810" i="2" s="1"/>
  <c r="J809" i="2"/>
  <c r="K809" i="2" s="1"/>
  <c r="J808" i="2"/>
  <c r="K808" i="2" s="1"/>
  <c r="J807" i="2"/>
  <c r="K807" i="2" s="1"/>
  <c r="J806" i="2"/>
  <c r="K806" i="2" s="1"/>
  <c r="J805" i="2"/>
  <c r="K805" i="2" s="1"/>
  <c r="J804" i="2"/>
  <c r="K804" i="2" s="1"/>
  <c r="J803" i="2"/>
  <c r="K803" i="2" s="1"/>
  <c r="J802" i="2"/>
  <c r="K802" i="2" s="1"/>
  <c r="J801" i="2"/>
  <c r="K801" i="2" s="1"/>
  <c r="J800" i="2"/>
  <c r="K800" i="2" s="1"/>
  <c r="J799" i="2"/>
  <c r="K799" i="2" s="1"/>
  <c r="J798" i="2"/>
  <c r="K798" i="2" s="1"/>
  <c r="J797" i="2"/>
  <c r="K797" i="2" s="1"/>
  <c r="J796" i="2"/>
  <c r="K796" i="2" s="1"/>
  <c r="J795" i="2"/>
  <c r="K795" i="2" s="1"/>
  <c r="J794" i="2"/>
  <c r="K794" i="2" s="1"/>
  <c r="J793" i="2"/>
  <c r="K793" i="2" s="1"/>
  <c r="J792" i="2"/>
  <c r="K792" i="2" s="1"/>
  <c r="J791" i="2"/>
  <c r="K791" i="2" s="1"/>
  <c r="J790" i="2"/>
  <c r="K790" i="2" s="1"/>
  <c r="J785" i="2"/>
  <c r="K785" i="2" s="1"/>
  <c r="J778" i="2"/>
  <c r="K778" i="2" s="1"/>
  <c r="J779" i="2"/>
  <c r="K779" i="2" s="1"/>
  <c r="J780" i="2"/>
  <c r="K780" i="2" s="1"/>
  <c r="J781" i="2"/>
  <c r="K781" i="2" s="1"/>
  <c r="J782" i="2"/>
  <c r="K782" i="2" s="1"/>
  <c r="J786" i="2"/>
  <c r="K786" i="2" s="1"/>
  <c r="J787" i="2"/>
  <c r="K787" i="2" s="1"/>
  <c r="J788" i="2"/>
  <c r="K788" i="2" s="1"/>
  <c r="J789" i="2"/>
  <c r="K789" i="2" s="1"/>
  <c r="J777" i="2"/>
  <c r="K777" i="2" s="1"/>
  <c r="J774" i="2"/>
  <c r="K774" i="2" s="1"/>
  <c r="J773" i="2"/>
  <c r="K773" i="2" s="1"/>
  <c r="J772" i="2"/>
  <c r="K772" i="2" s="1"/>
  <c r="J771" i="2"/>
  <c r="K771" i="2" s="1"/>
  <c r="J770" i="2"/>
  <c r="K770" i="2" s="1"/>
  <c r="J769" i="2"/>
  <c r="K769" i="2" s="1"/>
  <c r="J764" i="2"/>
  <c r="K764" i="2" s="1"/>
  <c r="J765" i="2"/>
  <c r="K765" i="2" s="1"/>
  <c r="J766" i="2"/>
  <c r="K766" i="2" s="1"/>
  <c r="J767" i="2"/>
  <c r="K767" i="2" s="1"/>
  <c r="J768" i="2"/>
  <c r="K768" i="2" s="1"/>
  <c r="J763" i="2"/>
  <c r="K763" i="2" s="1"/>
  <c r="J760" i="2" l="1"/>
  <c r="K760" i="2" s="1"/>
  <c r="J759" i="2"/>
  <c r="K759" i="2" s="1"/>
  <c r="J758" i="2"/>
  <c r="K758" i="2" s="1"/>
  <c r="J757" i="2"/>
  <c r="K757" i="2" s="1"/>
  <c r="J756" i="2"/>
  <c r="K756" i="2" s="1"/>
  <c r="J755" i="2"/>
  <c r="K755" i="2" s="1"/>
  <c r="J754" i="2"/>
  <c r="K754" i="2" s="1"/>
  <c r="J753" i="2"/>
  <c r="K753" i="2" s="1"/>
  <c r="J752" i="2"/>
  <c r="K752" i="2" s="1"/>
  <c r="J751" i="2"/>
  <c r="K751" i="2" s="1"/>
  <c r="J750" i="2"/>
  <c r="K750" i="2" s="1"/>
  <c r="J749" i="2"/>
  <c r="K749" i="2" s="1"/>
  <c r="J748" i="2"/>
  <c r="K748" i="2" s="1"/>
  <c r="J747" i="2"/>
  <c r="K747" i="2" s="1"/>
  <c r="J746" i="2"/>
  <c r="K746" i="2" s="1"/>
  <c r="J745" i="2"/>
  <c r="K745" i="2" s="1"/>
  <c r="J744" i="2"/>
  <c r="K744" i="2" s="1"/>
  <c r="J743" i="2"/>
  <c r="K743" i="2" s="1"/>
  <c r="J742" i="2"/>
  <c r="K742" i="2" s="1"/>
  <c r="J741" i="2"/>
  <c r="K741" i="2" s="1"/>
  <c r="J740" i="2"/>
  <c r="K740" i="2" s="1"/>
  <c r="J739" i="2"/>
  <c r="K739" i="2" s="1"/>
  <c r="J738" i="2"/>
  <c r="K738" i="2" s="1"/>
  <c r="J737" i="2"/>
  <c r="K737" i="2" s="1"/>
  <c r="J736" i="2"/>
  <c r="K736" i="2" s="1"/>
  <c r="J735" i="2"/>
  <c r="K735" i="2" s="1"/>
  <c r="J734" i="2"/>
  <c r="K734" i="2" s="1"/>
  <c r="J733" i="2"/>
  <c r="K733" i="2" s="1"/>
  <c r="J732" i="2"/>
  <c r="K732" i="2" s="1"/>
  <c r="J731" i="2"/>
  <c r="K731" i="2" s="1"/>
  <c r="J730" i="2"/>
  <c r="K730" i="2" s="1"/>
  <c r="J729" i="2"/>
  <c r="K729" i="2" s="1"/>
  <c r="J728" i="2"/>
  <c r="K728" i="2" s="1"/>
  <c r="J727" i="2"/>
  <c r="K727" i="2" s="1"/>
  <c r="J726" i="2"/>
  <c r="K726" i="2" s="1"/>
  <c r="J725" i="2"/>
  <c r="K725" i="2" s="1"/>
  <c r="J724" i="2"/>
  <c r="K724" i="2" s="1"/>
  <c r="J723" i="2"/>
  <c r="K723" i="2" s="1"/>
  <c r="J722" i="2"/>
  <c r="K722" i="2" s="1"/>
  <c r="J721" i="2"/>
  <c r="K721" i="2" s="1"/>
  <c r="J720" i="2"/>
  <c r="K720" i="2" s="1"/>
  <c r="J719" i="2"/>
  <c r="K719" i="2" s="1"/>
  <c r="J718" i="2"/>
  <c r="K718" i="2" s="1"/>
  <c r="J717" i="2"/>
  <c r="K717" i="2" s="1"/>
  <c r="J716" i="2"/>
  <c r="K716" i="2" s="1"/>
  <c r="J715" i="2"/>
  <c r="K715" i="2" s="1"/>
  <c r="J714" i="2"/>
  <c r="K714" i="2" s="1"/>
  <c r="J713" i="2"/>
  <c r="K713" i="2" s="1"/>
  <c r="J712" i="2"/>
  <c r="K712" i="2" s="1"/>
  <c r="J711" i="2"/>
  <c r="K711" i="2" s="1"/>
  <c r="J710" i="2"/>
  <c r="K710" i="2" s="1"/>
  <c r="J709" i="2"/>
  <c r="K709" i="2" s="1"/>
  <c r="J708" i="2"/>
  <c r="K708" i="2" s="1"/>
  <c r="J707" i="2"/>
  <c r="K707" i="2" s="1"/>
  <c r="J706" i="2"/>
  <c r="K706" i="2" s="1"/>
  <c r="J705" i="2"/>
  <c r="K705" i="2" s="1"/>
  <c r="J704" i="2"/>
  <c r="K704" i="2" s="1"/>
  <c r="J703" i="2"/>
  <c r="K703" i="2" s="1"/>
  <c r="J702" i="2"/>
  <c r="K702" i="2" s="1"/>
  <c r="J701" i="2"/>
  <c r="K701" i="2" s="1"/>
  <c r="J697" i="2"/>
  <c r="K697" i="2" s="1"/>
  <c r="J698" i="2"/>
  <c r="K698" i="2" s="1"/>
  <c r="J696" i="2"/>
  <c r="K696" i="2" s="1"/>
  <c r="J693" i="2"/>
  <c r="K693" i="2" s="1"/>
  <c r="J692" i="2"/>
  <c r="K692" i="2" s="1"/>
  <c r="J691" i="2"/>
  <c r="K691" i="2" s="1"/>
  <c r="J690" i="2"/>
  <c r="K690" i="2" s="1"/>
  <c r="J689" i="2"/>
  <c r="K689" i="2" s="1"/>
  <c r="J688" i="2"/>
  <c r="K688" i="2" s="1"/>
  <c r="J687" i="2"/>
  <c r="K687" i="2" s="1"/>
  <c r="J686" i="2"/>
  <c r="K686" i="2" s="1"/>
  <c r="J685" i="2"/>
  <c r="K685" i="2" s="1"/>
  <c r="J684" i="2"/>
  <c r="K684" i="2" s="1"/>
  <c r="J681" i="2"/>
  <c r="K681" i="2" s="1"/>
  <c r="J680" i="2"/>
  <c r="K680" i="2" s="1"/>
  <c r="J679" i="2"/>
  <c r="K679" i="2" s="1"/>
  <c r="J676" i="2"/>
  <c r="K676" i="2" s="1"/>
  <c r="J675" i="2"/>
  <c r="K675" i="2" s="1"/>
  <c r="J674" i="2"/>
  <c r="K674" i="2" s="1"/>
  <c r="J673" i="2"/>
  <c r="K673" i="2" s="1"/>
  <c r="J672" i="2"/>
  <c r="K672" i="2" s="1"/>
  <c r="J669" i="2"/>
  <c r="K669" i="2" s="1"/>
  <c r="J668" i="2"/>
  <c r="K668" i="2" s="1"/>
  <c r="J667" i="2"/>
  <c r="K667" i="2" s="1"/>
  <c r="J664" i="2"/>
  <c r="K664" i="2" s="1"/>
  <c r="J663" i="2"/>
  <c r="K663" i="2" s="1"/>
  <c r="J660" i="2"/>
  <c r="K660" i="2" s="1"/>
  <c r="J659" i="2"/>
  <c r="K659" i="2" s="1"/>
  <c r="J658" i="2"/>
  <c r="K658" i="2" s="1"/>
  <c r="J657" i="2"/>
  <c r="K657" i="2" s="1"/>
  <c r="J653" i="2"/>
  <c r="K653" i="2" s="1"/>
  <c r="J654" i="2"/>
  <c r="K654" i="2" s="1"/>
  <c r="J655" i="2"/>
  <c r="K655" i="2" s="1"/>
  <c r="J656" i="2"/>
  <c r="K656" i="2" s="1"/>
  <c r="J652" i="2"/>
  <c r="K652" i="2" s="1"/>
  <c r="J649" i="2"/>
  <c r="K649" i="2" s="1"/>
  <c r="J648" i="2"/>
  <c r="K648" i="2" s="1"/>
  <c r="J647" i="2"/>
  <c r="K647" i="2" s="1"/>
  <c r="J646" i="2"/>
  <c r="K646" i="2" s="1"/>
  <c r="J645" i="2"/>
  <c r="K645" i="2" s="1"/>
  <c r="J644" i="2"/>
  <c r="K644" i="2" s="1"/>
  <c r="J643" i="2"/>
  <c r="K643" i="2" s="1"/>
  <c r="J642" i="2"/>
  <c r="K642" i="2" s="1"/>
  <c r="J641" i="2"/>
  <c r="K641" i="2" s="1"/>
  <c r="J640" i="2"/>
  <c r="K640" i="2" s="1"/>
  <c r="J639" i="2"/>
  <c r="K639" i="2" s="1"/>
  <c r="J635" i="2"/>
  <c r="K635" i="2" s="1"/>
  <c r="J636" i="2"/>
  <c r="K636" i="2" s="1"/>
  <c r="J634" i="2"/>
  <c r="K634" i="2" s="1"/>
  <c r="J633" i="2"/>
  <c r="K633" i="2" s="1"/>
  <c r="J630" i="2"/>
  <c r="K630" i="2" s="1"/>
  <c r="J629" i="2"/>
  <c r="K629" i="2" s="1"/>
  <c r="J628" i="2"/>
  <c r="K628" i="2" s="1"/>
  <c r="J627" i="2"/>
  <c r="K627" i="2" s="1"/>
  <c r="J626" i="2"/>
  <c r="K626" i="2" s="1"/>
  <c r="J625" i="2"/>
  <c r="K625" i="2" s="1"/>
  <c r="J624" i="2"/>
  <c r="K624" i="2" s="1"/>
  <c r="J621" i="2"/>
  <c r="K621" i="2" s="1"/>
  <c r="J620" i="2"/>
  <c r="K620" i="2" s="1"/>
  <c r="J619" i="2"/>
  <c r="K619" i="2" s="1"/>
  <c r="J618" i="2"/>
  <c r="K618" i="2" s="1"/>
  <c r="J615" i="2"/>
  <c r="K615" i="2" s="1"/>
  <c r="J614" i="2"/>
  <c r="K614" i="2" s="1"/>
  <c r="J613" i="2"/>
  <c r="K613" i="2" s="1"/>
  <c r="J612" i="2"/>
  <c r="K612" i="2" s="1"/>
  <c r="J611" i="2"/>
  <c r="K611" i="2" s="1"/>
  <c r="J610" i="2"/>
  <c r="K610" i="2" s="1"/>
  <c r="J609" i="2"/>
  <c r="K609" i="2" s="1"/>
  <c r="J608" i="2"/>
  <c r="K608" i="2" s="1"/>
  <c r="J607" i="2"/>
  <c r="K607" i="2" s="1"/>
  <c r="J606" i="2"/>
  <c r="K606" i="2" s="1"/>
  <c r="J605" i="2"/>
  <c r="K605" i="2" s="1"/>
  <c r="J604" i="2"/>
  <c r="K604" i="2" s="1"/>
  <c r="J603" i="2"/>
  <c r="K603" i="2" s="1"/>
  <c r="J602" i="2"/>
  <c r="K602" i="2" s="1"/>
  <c r="J601" i="2"/>
  <c r="K601" i="2" s="1"/>
  <c r="J600" i="2"/>
  <c r="K600" i="2" s="1"/>
  <c r="J599" i="2"/>
  <c r="K599" i="2" s="1"/>
  <c r="J598" i="2" l="1"/>
  <c r="K598" i="2" s="1"/>
  <c r="J597" i="2"/>
  <c r="K597" i="2" s="1"/>
  <c r="J594" i="2"/>
  <c r="K594" i="2" s="1"/>
  <c r="J593" i="2"/>
  <c r="K593" i="2" s="1"/>
  <c r="J592" i="2"/>
  <c r="K592" i="2" s="1"/>
  <c r="J591" i="2"/>
  <c r="K591" i="2" s="1"/>
  <c r="J590" i="2"/>
  <c r="K590" i="2" s="1"/>
  <c r="J589" i="2"/>
  <c r="K589" i="2" s="1"/>
  <c r="J588" i="2"/>
  <c r="K588" i="2" s="1"/>
  <c r="J587" i="2"/>
  <c r="K587" i="2" s="1"/>
  <c r="J586" i="2"/>
  <c r="K586" i="2" s="1"/>
  <c r="J585" i="2"/>
  <c r="K585" i="2" s="1"/>
  <c r="J584" i="2"/>
  <c r="K584" i="2" s="1"/>
  <c r="J583" i="2"/>
  <c r="K583" i="2" s="1"/>
  <c r="J582" i="2"/>
  <c r="K582" i="2" s="1"/>
  <c r="J581" i="2"/>
  <c r="K581" i="2" s="1"/>
  <c r="J580" i="2"/>
  <c r="K580" i="2" s="1"/>
  <c r="J579" i="2"/>
  <c r="K579" i="2" s="1"/>
  <c r="J578" i="2"/>
  <c r="K578" i="2" s="1"/>
  <c r="J577" i="2"/>
  <c r="K577" i="2" s="1"/>
  <c r="J576" i="2"/>
  <c r="K576" i="2" s="1"/>
  <c r="J575" i="2"/>
  <c r="K575" i="2" s="1"/>
  <c r="J574" i="2"/>
  <c r="K574" i="2" s="1"/>
  <c r="J573" i="2"/>
  <c r="K573" i="2" s="1"/>
  <c r="J572" i="2"/>
  <c r="K572" i="2" s="1"/>
  <c r="J571" i="2"/>
  <c r="K571" i="2" s="1"/>
  <c r="J570" i="2"/>
  <c r="K570" i="2" s="1"/>
  <c r="J569" i="2"/>
  <c r="K569" i="2" s="1"/>
  <c r="J568" i="2"/>
  <c r="K568" i="2" s="1"/>
  <c r="J567" i="2"/>
  <c r="K567" i="2" s="1"/>
  <c r="J564" i="2" l="1"/>
  <c r="K564" i="2" s="1"/>
  <c r="J563" i="2"/>
  <c r="K563" i="2" s="1"/>
  <c r="J562" i="2"/>
  <c r="K562" i="2" s="1"/>
  <c r="J561" i="2"/>
  <c r="K561" i="2" s="1"/>
  <c r="J560" i="2"/>
  <c r="K560" i="2" s="1"/>
  <c r="J559" i="2"/>
  <c r="K559" i="2" s="1"/>
  <c r="J558" i="2"/>
  <c r="K558" i="2" s="1"/>
  <c r="J557" i="2"/>
  <c r="K557" i="2" s="1"/>
  <c r="J556" i="2"/>
  <c r="K556" i="2" s="1"/>
  <c r="J555" i="2"/>
  <c r="K555" i="2" s="1"/>
  <c r="J554" i="2"/>
  <c r="K554" i="2" s="1"/>
  <c r="J551" i="2"/>
  <c r="K551" i="2" s="1"/>
  <c r="J550" i="2"/>
  <c r="K550" i="2" s="1"/>
  <c r="J549" i="2"/>
  <c r="K549" i="2" s="1"/>
  <c r="J548" i="2"/>
  <c r="K548" i="2" s="1"/>
  <c r="J547" i="2"/>
  <c r="K547" i="2" s="1"/>
  <c r="J546" i="2"/>
  <c r="K546" i="2" s="1"/>
  <c r="J545" i="2"/>
  <c r="K545" i="2" s="1"/>
  <c r="J544" i="2"/>
  <c r="K544" i="2" s="1"/>
  <c r="J543" i="2"/>
  <c r="K543" i="2" s="1"/>
  <c r="J540" i="2"/>
  <c r="K540" i="2" s="1"/>
  <c r="J539" i="2"/>
  <c r="K539" i="2" s="1"/>
  <c r="J536" i="2"/>
  <c r="K536" i="2" s="1"/>
  <c r="J533" i="2"/>
  <c r="K533" i="2" s="1"/>
  <c r="J530" i="2"/>
  <c r="K530" i="2" s="1"/>
  <c r="J529" i="2"/>
  <c r="K529" i="2" s="1"/>
  <c r="J528" i="2"/>
  <c r="K528" i="2" s="1"/>
  <c r="J525" i="2"/>
  <c r="K525" i="2" s="1"/>
  <c r="J524" i="2"/>
  <c r="K524" i="2" s="1"/>
  <c r="J523" i="2"/>
  <c r="K523" i="2" s="1"/>
  <c r="J522" i="2"/>
  <c r="K522" i="2" s="1"/>
  <c r="J521" i="2"/>
  <c r="K521" i="2" s="1"/>
  <c r="J520" i="2"/>
  <c r="K520" i="2" s="1"/>
  <c r="J519" i="2"/>
  <c r="K519" i="2" s="1"/>
  <c r="J518" i="2"/>
  <c r="K518" i="2" s="1"/>
  <c r="J517" i="2"/>
  <c r="K517" i="2" s="1"/>
  <c r="J516" i="2"/>
  <c r="K516" i="2" s="1"/>
  <c r="J515" i="2"/>
  <c r="K515" i="2" s="1"/>
  <c r="J514" i="2"/>
  <c r="K514" i="2" s="1"/>
  <c r="J513" i="2"/>
  <c r="K513" i="2" s="1"/>
  <c r="J512" i="2"/>
  <c r="K512" i="2" s="1"/>
  <c r="J511" i="2"/>
  <c r="K511" i="2" s="1"/>
  <c r="J510" i="2"/>
  <c r="K510" i="2" s="1"/>
  <c r="J509" i="2"/>
  <c r="K509" i="2" s="1"/>
  <c r="J508" i="2"/>
  <c r="K508" i="2" s="1"/>
  <c r="J507" i="2"/>
  <c r="K507" i="2" s="1"/>
  <c r="J506" i="2"/>
  <c r="K506" i="2" s="1"/>
  <c r="J505" i="2"/>
  <c r="K505" i="2" s="1"/>
  <c r="J504" i="2"/>
  <c r="K504" i="2" s="1"/>
  <c r="J503" i="2"/>
  <c r="K503" i="2" s="1"/>
  <c r="J502" i="2"/>
  <c r="K502" i="2" s="1"/>
  <c r="J501" i="2"/>
  <c r="K501" i="2" s="1"/>
  <c r="J498" i="2"/>
  <c r="K498" i="2" s="1"/>
  <c r="J497" i="2"/>
  <c r="K497" i="2" s="1"/>
  <c r="J494" i="2"/>
  <c r="K494" i="2" s="1"/>
  <c r="J493" i="2"/>
  <c r="K493" i="2" s="1"/>
  <c r="J492" i="2"/>
  <c r="K492" i="2" s="1"/>
  <c r="J489" i="2"/>
  <c r="K489" i="2" s="1"/>
  <c r="J488" i="2"/>
  <c r="K488" i="2" s="1"/>
  <c r="J487" i="2"/>
  <c r="K487" i="2" s="1"/>
  <c r="J484" i="2"/>
  <c r="K484" i="2" s="1"/>
  <c r="J478" i="2"/>
  <c r="K478" i="2" s="1"/>
  <c r="J481" i="2"/>
  <c r="K481" i="2" s="1"/>
  <c r="J482" i="2"/>
  <c r="K482" i="2" s="1"/>
  <c r="J483" i="2"/>
  <c r="K483" i="2" s="1"/>
  <c r="J477" i="2"/>
  <c r="K477" i="2" s="1"/>
  <c r="J476" i="2"/>
  <c r="K476" i="2" s="1"/>
  <c r="J473" i="2"/>
  <c r="K473" i="2" s="1"/>
  <c r="J468" i="2"/>
  <c r="K468" i="2" s="1"/>
  <c r="J469" i="2"/>
  <c r="K469" i="2" s="1"/>
  <c r="J470" i="2"/>
  <c r="K470" i="2" s="1"/>
  <c r="J471" i="2"/>
  <c r="K471" i="2" s="1"/>
  <c r="J472" i="2"/>
  <c r="K472" i="2" s="1"/>
  <c r="J445" i="2" l="1"/>
  <c r="K445" i="2" s="1"/>
  <c r="J444" i="2"/>
  <c r="K444" i="2" s="1"/>
  <c r="J443" i="2"/>
  <c r="K443" i="2" s="1"/>
  <c r="J290" i="2"/>
  <c r="K290" i="2" s="1"/>
  <c r="J186" i="2"/>
  <c r="K186" i="2" s="1"/>
  <c r="J182" i="2"/>
  <c r="K182" i="2" s="1"/>
  <c r="J177" i="2"/>
  <c r="K177" i="2" s="1"/>
  <c r="J176" i="2"/>
  <c r="K176" i="2" s="1"/>
  <c r="J175" i="2"/>
  <c r="K175" i="2" s="1"/>
  <c r="O81" i="2"/>
  <c r="P81" i="2" s="1"/>
  <c r="J60" i="2" l="1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9" i="2"/>
  <c r="K79" i="2" s="1"/>
  <c r="J80" i="2"/>
  <c r="K80" i="2" s="1"/>
  <c r="J81" i="2"/>
  <c r="K81" i="2" s="1"/>
  <c r="J82" i="2"/>
  <c r="K82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8" i="2"/>
  <c r="K178" i="2" s="1"/>
  <c r="J179" i="2"/>
  <c r="K179" i="2" s="1"/>
  <c r="J180" i="2"/>
  <c r="K180" i="2" s="1"/>
  <c r="J181" i="2"/>
  <c r="K181" i="2" s="1"/>
  <c r="J183" i="2"/>
  <c r="K183" i="2" s="1"/>
  <c r="J184" i="2"/>
  <c r="K184" i="2" s="1"/>
  <c r="J185" i="2"/>
  <c r="K185" i="2" s="1"/>
  <c r="J187" i="2"/>
  <c r="K187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9" i="2"/>
  <c r="K239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50" i="2"/>
  <c r="K250" i="2" s="1"/>
  <c r="J251" i="2"/>
  <c r="K251" i="2" s="1"/>
  <c r="J252" i="2"/>
  <c r="K252" i="2" s="1"/>
  <c r="J253" i="2"/>
  <c r="K253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1" i="2"/>
  <c r="K291" i="2" s="1"/>
  <c r="J292" i="2"/>
  <c r="K292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5" i="2"/>
  <c r="K385" i="2" s="1"/>
  <c r="J386" i="2"/>
  <c r="K386" i="2" s="1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9" i="2"/>
  <c r="K449" i="2" s="1"/>
  <c r="J450" i="2"/>
  <c r="K450" i="2" s="1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 l="1"/>
  <c r="K467" i="2" s="1"/>
  <c r="V54" i="2" l="1"/>
  <c r="T54" i="2"/>
  <c r="R54" i="2"/>
  <c r="P54" i="2"/>
  <c r="N54" i="2"/>
  <c r="R83" i="2" l="1"/>
  <c r="S83" i="2" s="1"/>
  <c r="R78" i="2"/>
  <c r="S78" i="2" s="1"/>
  <c r="R68" i="2"/>
  <c r="S68" i="2" s="1"/>
  <c r="T83" i="2"/>
  <c r="U83" i="2" s="1"/>
  <c r="T78" i="2"/>
  <c r="U78" i="2" s="1"/>
  <c r="T68" i="2"/>
  <c r="U68" i="2" s="1"/>
  <c r="N78" i="2"/>
  <c r="O78" i="2" s="1"/>
  <c r="N68" i="2"/>
  <c r="O68" i="2" s="1"/>
  <c r="N83" i="2"/>
  <c r="O83" i="2" s="1"/>
  <c r="V83" i="2"/>
  <c r="W83" i="2" s="1"/>
  <c r="V68" i="2"/>
  <c r="W68" i="2" s="1"/>
  <c r="V78" i="2"/>
  <c r="W78" i="2" s="1"/>
  <c r="P78" i="2"/>
  <c r="Q78" i="2" s="1"/>
  <c r="P68" i="2"/>
  <c r="Q68" i="2" s="1"/>
  <c r="P83" i="2"/>
  <c r="Q83" i="2" s="1"/>
  <c r="P434" i="2"/>
  <c r="Q434" i="2" s="1"/>
  <c r="P433" i="2"/>
  <c r="Q433" i="2" s="1"/>
  <c r="P440" i="2"/>
  <c r="Q440" i="2" s="1"/>
  <c r="P438" i="2"/>
  <c r="Q438" i="2" s="1"/>
  <c r="P431" i="2"/>
  <c r="Q431" i="2" s="1"/>
  <c r="P450" i="2"/>
  <c r="Q450" i="2" s="1"/>
  <c r="P449" i="2"/>
  <c r="Q449" i="2" s="1"/>
  <c r="P448" i="2"/>
  <c r="Q448" i="2" s="1"/>
  <c r="P447" i="2"/>
  <c r="Q447" i="2" s="1"/>
  <c r="P442" i="2"/>
  <c r="Q442" i="2" s="1"/>
  <c r="P441" i="2"/>
  <c r="Q441" i="2" s="1"/>
  <c r="P439" i="2"/>
  <c r="Q439" i="2" s="1"/>
  <c r="P437" i="2"/>
  <c r="Q437" i="2" s="1"/>
  <c r="P432" i="2"/>
  <c r="Q432" i="2" s="1"/>
  <c r="P427" i="2"/>
  <c r="Q427" i="2" s="1"/>
  <c r="P425" i="2"/>
  <c r="Q425" i="2" s="1"/>
  <c r="P416" i="2"/>
  <c r="Q416" i="2" s="1"/>
  <c r="P414" i="2"/>
  <c r="Q414" i="2" s="1"/>
  <c r="P452" i="2"/>
  <c r="Q452" i="2" s="1"/>
  <c r="P451" i="2"/>
  <c r="Q451" i="2" s="1"/>
  <c r="P436" i="2"/>
  <c r="Q436" i="2" s="1"/>
  <c r="P435" i="2"/>
  <c r="Q435" i="2" s="1"/>
  <c r="P430" i="2"/>
  <c r="Q430" i="2" s="1"/>
  <c r="P408" i="2"/>
  <c r="Q408" i="2" s="1"/>
  <c r="P426" i="2"/>
  <c r="Q426" i="2" s="1"/>
  <c r="P424" i="2"/>
  <c r="Q424" i="2" s="1"/>
  <c r="P423" i="2"/>
  <c r="Q423" i="2" s="1"/>
  <c r="P422" i="2"/>
  <c r="Q422" i="2" s="1"/>
  <c r="P421" i="2"/>
  <c r="Q421" i="2" s="1"/>
  <c r="P420" i="2"/>
  <c r="Q420" i="2" s="1"/>
  <c r="P417" i="2"/>
  <c r="Q417" i="2" s="1"/>
  <c r="P415" i="2"/>
  <c r="Q415" i="2" s="1"/>
  <c r="P413" i="2"/>
  <c r="Q413" i="2" s="1"/>
  <c r="P412" i="2"/>
  <c r="Q412" i="2" s="1"/>
  <c r="P410" i="2"/>
  <c r="Q410" i="2" s="1"/>
  <c r="P407" i="2"/>
  <c r="Q407" i="2" s="1"/>
  <c r="P411" i="2"/>
  <c r="Q411" i="2" s="1"/>
  <c r="P409" i="2"/>
  <c r="Q409" i="2" s="1"/>
  <c r="P406" i="2"/>
  <c r="Q406" i="2" s="1"/>
  <c r="P396" i="2"/>
  <c r="Q396" i="2" s="1"/>
  <c r="P403" i="2"/>
  <c r="Q403" i="2" s="1"/>
  <c r="P401" i="2"/>
  <c r="Q401" i="2" s="1"/>
  <c r="P399" i="2"/>
  <c r="Q399" i="2" s="1"/>
  <c r="P397" i="2"/>
  <c r="Q397" i="2" s="1"/>
  <c r="P394" i="2"/>
  <c r="Q394" i="2" s="1"/>
  <c r="P393" i="2"/>
  <c r="Q393" i="2" s="1"/>
  <c r="P392" i="2"/>
  <c r="Q392" i="2" s="1"/>
  <c r="P389" i="2"/>
  <c r="Q389" i="2" s="1"/>
  <c r="P388" i="2"/>
  <c r="Q388" i="2" s="1"/>
  <c r="P385" i="2"/>
  <c r="Q385" i="2" s="1"/>
  <c r="P381" i="2"/>
  <c r="Q381" i="2" s="1"/>
  <c r="P377" i="2"/>
  <c r="Q377" i="2" s="1"/>
  <c r="P375" i="2"/>
  <c r="Q375" i="2" s="1"/>
  <c r="P373" i="2"/>
  <c r="Q373" i="2" s="1"/>
  <c r="P366" i="2"/>
  <c r="Q366" i="2" s="1"/>
  <c r="P365" i="2"/>
  <c r="Q365" i="2" s="1"/>
  <c r="P402" i="2"/>
  <c r="Q402" i="2" s="1"/>
  <c r="P400" i="2"/>
  <c r="Q400" i="2" s="1"/>
  <c r="P398" i="2"/>
  <c r="Q398" i="2" s="1"/>
  <c r="P395" i="2"/>
  <c r="Q395" i="2" s="1"/>
  <c r="P368" i="2"/>
  <c r="Q368" i="2" s="1"/>
  <c r="P391" i="2"/>
  <c r="Q391" i="2" s="1"/>
  <c r="P390" i="2"/>
  <c r="Q390" i="2" s="1"/>
  <c r="P387" i="2"/>
  <c r="Q387" i="2" s="1"/>
  <c r="P386" i="2"/>
  <c r="Q386" i="2" s="1"/>
  <c r="P384" i="2"/>
  <c r="Q384" i="2" s="1"/>
  <c r="P383" i="2"/>
  <c r="Q383" i="2" s="1"/>
  <c r="P380" i="2"/>
  <c r="Q380" i="2" s="1"/>
  <c r="P379" i="2"/>
  <c r="Q379" i="2" s="1"/>
  <c r="P378" i="2"/>
  <c r="Q378" i="2" s="1"/>
  <c r="P376" i="2"/>
  <c r="Q376" i="2" s="1"/>
  <c r="P374" i="2"/>
  <c r="Q374" i="2" s="1"/>
  <c r="P372" i="2"/>
  <c r="Q372" i="2" s="1"/>
  <c r="P371" i="2"/>
  <c r="Q371" i="2" s="1"/>
  <c r="P370" i="2"/>
  <c r="Q370" i="2" s="1"/>
  <c r="P367" i="2"/>
  <c r="Q367" i="2" s="1"/>
  <c r="P343" i="2"/>
  <c r="Q343" i="2" s="1"/>
  <c r="P341" i="2"/>
  <c r="Q341" i="2" s="1"/>
  <c r="P369" i="2"/>
  <c r="Q369" i="2" s="1"/>
  <c r="P364" i="2"/>
  <c r="Q364" i="2" s="1"/>
  <c r="P363" i="2"/>
  <c r="Q363" i="2" s="1"/>
  <c r="P360" i="2"/>
  <c r="Q360" i="2" s="1"/>
  <c r="P352" i="2"/>
  <c r="Q352" i="2" s="1"/>
  <c r="P349" i="2"/>
  <c r="Q349" i="2" s="1"/>
  <c r="P347" i="2"/>
  <c r="Q347" i="2" s="1"/>
  <c r="P346" i="2"/>
  <c r="Q346" i="2" s="1"/>
  <c r="P345" i="2"/>
  <c r="Q345" i="2" s="1"/>
  <c r="P359" i="2"/>
  <c r="Q359" i="2" s="1"/>
  <c r="P358" i="2"/>
  <c r="Q358" i="2" s="1"/>
  <c r="P357" i="2"/>
  <c r="Q357" i="2" s="1"/>
  <c r="P356" i="2"/>
  <c r="Q356" i="2" s="1"/>
  <c r="P355" i="2"/>
  <c r="Q355" i="2" s="1"/>
  <c r="P354" i="2"/>
  <c r="Q354" i="2" s="1"/>
  <c r="P353" i="2"/>
  <c r="Q353" i="2" s="1"/>
  <c r="P351" i="2"/>
  <c r="Q351" i="2" s="1"/>
  <c r="P350" i="2"/>
  <c r="Q350" i="2" s="1"/>
  <c r="P348" i="2"/>
  <c r="Q348" i="2" s="1"/>
  <c r="P340" i="2"/>
  <c r="Q340" i="2" s="1"/>
  <c r="P344" i="2"/>
  <c r="Q344" i="2" s="1"/>
  <c r="P342" i="2"/>
  <c r="Q342" i="2" s="1"/>
  <c r="P339" i="2"/>
  <c r="Q339" i="2" s="1"/>
  <c r="P336" i="2"/>
  <c r="Q336" i="2" s="1"/>
  <c r="P335" i="2"/>
  <c r="Q335" i="2" s="1"/>
  <c r="P334" i="2"/>
  <c r="Q334" i="2" s="1"/>
  <c r="P333" i="2"/>
  <c r="Q333" i="2" s="1"/>
  <c r="P332" i="2"/>
  <c r="Q332" i="2" s="1"/>
  <c r="P331" i="2"/>
  <c r="Q331" i="2" s="1"/>
  <c r="P330" i="2"/>
  <c r="Q330" i="2" s="1"/>
  <c r="P329" i="2"/>
  <c r="Q329" i="2" s="1"/>
  <c r="P338" i="2"/>
  <c r="Q338" i="2" s="1"/>
  <c r="P337" i="2"/>
  <c r="Q337" i="2" s="1"/>
  <c r="T434" i="2"/>
  <c r="U434" i="2" s="1"/>
  <c r="T433" i="2"/>
  <c r="U433" i="2" s="1"/>
  <c r="T440" i="2"/>
  <c r="U440" i="2" s="1"/>
  <c r="T438" i="2"/>
  <c r="U438" i="2" s="1"/>
  <c r="T431" i="2"/>
  <c r="U431" i="2" s="1"/>
  <c r="T430" i="2"/>
  <c r="U430" i="2" s="1"/>
  <c r="T452" i="2"/>
  <c r="U452" i="2" s="1"/>
  <c r="T451" i="2"/>
  <c r="U451" i="2" s="1"/>
  <c r="T436" i="2"/>
  <c r="U436" i="2" s="1"/>
  <c r="T435" i="2"/>
  <c r="U435" i="2" s="1"/>
  <c r="T427" i="2"/>
  <c r="U427" i="2" s="1"/>
  <c r="T425" i="2"/>
  <c r="U425" i="2" s="1"/>
  <c r="T416" i="2"/>
  <c r="U416" i="2" s="1"/>
  <c r="T414" i="2"/>
  <c r="U414" i="2" s="1"/>
  <c r="T450" i="2"/>
  <c r="U450" i="2" s="1"/>
  <c r="T449" i="2"/>
  <c r="U449" i="2" s="1"/>
  <c r="T448" i="2"/>
  <c r="U448" i="2" s="1"/>
  <c r="T447" i="2"/>
  <c r="U447" i="2" s="1"/>
  <c r="T442" i="2"/>
  <c r="U442" i="2" s="1"/>
  <c r="T441" i="2"/>
  <c r="U441" i="2" s="1"/>
  <c r="T439" i="2"/>
  <c r="U439" i="2" s="1"/>
  <c r="T437" i="2"/>
  <c r="U437" i="2" s="1"/>
  <c r="T432" i="2"/>
  <c r="U432" i="2" s="1"/>
  <c r="T408" i="2"/>
  <c r="U408" i="2" s="1"/>
  <c r="T411" i="2"/>
  <c r="U411" i="2" s="1"/>
  <c r="T409" i="2"/>
  <c r="U409" i="2" s="1"/>
  <c r="T406" i="2"/>
  <c r="U406" i="2" s="1"/>
  <c r="T400" i="2"/>
  <c r="U400" i="2" s="1"/>
  <c r="T398" i="2"/>
  <c r="U398" i="2" s="1"/>
  <c r="T426" i="2"/>
  <c r="U426" i="2" s="1"/>
  <c r="T424" i="2"/>
  <c r="U424" i="2" s="1"/>
  <c r="T423" i="2"/>
  <c r="U423" i="2" s="1"/>
  <c r="T422" i="2"/>
  <c r="U422" i="2" s="1"/>
  <c r="T421" i="2"/>
  <c r="U421" i="2" s="1"/>
  <c r="T420" i="2"/>
  <c r="U420" i="2" s="1"/>
  <c r="T417" i="2"/>
  <c r="U417" i="2" s="1"/>
  <c r="T415" i="2"/>
  <c r="U415" i="2" s="1"/>
  <c r="T413" i="2"/>
  <c r="U413" i="2" s="1"/>
  <c r="T412" i="2"/>
  <c r="U412" i="2" s="1"/>
  <c r="T410" i="2"/>
  <c r="U410" i="2" s="1"/>
  <c r="T407" i="2"/>
  <c r="U407" i="2" s="1"/>
  <c r="T396" i="2"/>
  <c r="U396" i="2" s="1"/>
  <c r="T402" i="2"/>
  <c r="U402" i="2" s="1"/>
  <c r="T395" i="2"/>
  <c r="U395" i="2" s="1"/>
  <c r="T394" i="2"/>
  <c r="U394" i="2" s="1"/>
  <c r="T393" i="2"/>
  <c r="U393" i="2" s="1"/>
  <c r="T392" i="2"/>
  <c r="U392" i="2" s="1"/>
  <c r="T389" i="2"/>
  <c r="U389" i="2" s="1"/>
  <c r="T388" i="2"/>
  <c r="U388" i="2" s="1"/>
  <c r="T385" i="2"/>
  <c r="U385" i="2" s="1"/>
  <c r="T381" i="2"/>
  <c r="U381" i="2" s="1"/>
  <c r="T377" i="2"/>
  <c r="U377" i="2" s="1"/>
  <c r="T375" i="2"/>
  <c r="U375" i="2" s="1"/>
  <c r="T373" i="2"/>
  <c r="U373" i="2" s="1"/>
  <c r="T367" i="2"/>
  <c r="U367" i="2" s="1"/>
  <c r="T366" i="2"/>
  <c r="U366" i="2" s="1"/>
  <c r="T365" i="2"/>
  <c r="U365" i="2" s="1"/>
  <c r="T403" i="2"/>
  <c r="U403" i="2" s="1"/>
  <c r="T401" i="2"/>
  <c r="U401" i="2" s="1"/>
  <c r="T399" i="2"/>
  <c r="U399" i="2" s="1"/>
  <c r="T397" i="2"/>
  <c r="U397" i="2" s="1"/>
  <c r="T368" i="2"/>
  <c r="U368" i="2" s="1"/>
  <c r="T369" i="2"/>
  <c r="U369" i="2" s="1"/>
  <c r="T364" i="2"/>
  <c r="U364" i="2" s="1"/>
  <c r="T363" i="2"/>
  <c r="U363" i="2" s="1"/>
  <c r="T343" i="2"/>
  <c r="U343" i="2" s="1"/>
  <c r="T341" i="2"/>
  <c r="U341" i="2" s="1"/>
  <c r="T391" i="2"/>
  <c r="U391" i="2" s="1"/>
  <c r="T390" i="2"/>
  <c r="U390" i="2" s="1"/>
  <c r="T387" i="2"/>
  <c r="U387" i="2" s="1"/>
  <c r="T386" i="2"/>
  <c r="U386" i="2" s="1"/>
  <c r="T384" i="2"/>
  <c r="U384" i="2" s="1"/>
  <c r="T383" i="2"/>
  <c r="U383" i="2" s="1"/>
  <c r="T380" i="2"/>
  <c r="U380" i="2" s="1"/>
  <c r="T379" i="2"/>
  <c r="U379" i="2" s="1"/>
  <c r="T378" i="2"/>
  <c r="U378" i="2" s="1"/>
  <c r="T376" i="2"/>
  <c r="U376" i="2" s="1"/>
  <c r="T374" i="2"/>
  <c r="U374" i="2" s="1"/>
  <c r="T372" i="2"/>
  <c r="U372" i="2" s="1"/>
  <c r="T371" i="2"/>
  <c r="U371" i="2" s="1"/>
  <c r="T370" i="2"/>
  <c r="U370" i="2" s="1"/>
  <c r="T360" i="2"/>
  <c r="U360" i="2" s="1"/>
  <c r="T352" i="2"/>
  <c r="U352" i="2" s="1"/>
  <c r="T349" i="2"/>
  <c r="U349" i="2" s="1"/>
  <c r="T347" i="2"/>
  <c r="U347" i="2" s="1"/>
  <c r="T346" i="2"/>
  <c r="U346" i="2" s="1"/>
  <c r="T345" i="2"/>
  <c r="U345" i="2" s="1"/>
  <c r="T344" i="2"/>
  <c r="U344" i="2" s="1"/>
  <c r="T342" i="2"/>
  <c r="U342" i="2" s="1"/>
  <c r="T339" i="2"/>
  <c r="U339" i="2" s="1"/>
  <c r="T359" i="2"/>
  <c r="U359" i="2" s="1"/>
  <c r="T358" i="2"/>
  <c r="U358" i="2" s="1"/>
  <c r="T357" i="2"/>
  <c r="U357" i="2" s="1"/>
  <c r="T356" i="2"/>
  <c r="U356" i="2" s="1"/>
  <c r="T355" i="2"/>
  <c r="U355" i="2" s="1"/>
  <c r="T354" i="2"/>
  <c r="U354" i="2" s="1"/>
  <c r="T353" i="2"/>
  <c r="U353" i="2" s="1"/>
  <c r="T351" i="2"/>
  <c r="U351" i="2" s="1"/>
  <c r="T350" i="2"/>
  <c r="U350" i="2" s="1"/>
  <c r="T348" i="2"/>
  <c r="U348" i="2" s="1"/>
  <c r="T340" i="2"/>
  <c r="U340" i="2" s="1"/>
  <c r="T336" i="2"/>
  <c r="U336" i="2" s="1"/>
  <c r="T338" i="2"/>
  <c r="U338" i="2" s="1"/>
  <c r="T337" i="2"/>
  <c r="U337" i="2" s="1"/>
  <c r="T335" i="2"/>
  <c r="U335" i="2" s="1"/>
  <c r="T334" i="2"/>
  <c r="U334" i="2" s="1"/>
  <c r="T333" i="2"/>
  <c r="U333" i="2" s="1"/>
  <c r="T332" i="2"/>
  <c r="U332" i="2" s="1"/>
  <c r="T331" i="2"/>
  <c r="U331" i="2" s="1"/>
  <c r="T330" i="2"/>
  <c r="U330" i="2" s="1"/>
  <c r="T329" i="2"/>
  <c r="U329" i="2" s="1"/>
  <c r="N449" i="2"/>
  <c r="O449" i="2" s="1"/>
  <c r="N448" i="2"/>
  <c r="O448" i="2" s="1"/>
  <c r="N447" i="2"/>
  <c r="O447" i="2" s="1"/>
  <c r="N442" i="2"/>
  <c r="O442" i="2" s="1"/>
  <c r="N441" i="2"/>
  <c r="O441" i="2" s="1"/>
  <c r="N440" i="2"/>
  <c r="O440" i="2" s="1"/>
  <c r="N439" i="2"/>
  <c r="O439" i="2" s="1"/>
  <c r="N438" i="2"/>
  <c r="O438" i="2" s="1"/>
  <c r="N437" i="2"/>
  <c r="O437" i="2" s="1"/>
  <c r="N431" i="2"/>
  <c r="O431" i="2" s="1"/>
  <c r="N451" i="2"/>
  <c r="O451" i="2" s="1"/>
  <c r="N435" i="2"/>
  <c r="O435" i="2" s="1"/>
  <c r="N434" i="2"/>
  <c r="O434" i="2" s="1"/>
  <c r="N433" i="2"/>
  <c r="O433" i="2" s="1"/>
  <c r="N452" i="2"/>
  <c r="O452" i="2" s="1"/>
  <c r="N450" i="2"/>
  <c r="O450" i="2" s="1"/>
  <c r="N432" i="2"/>
  <c r="O432" i="2" s="1"/>
  <c r="N408" i="2"/>
  <c r="O408" i="2" s="1"/>
  <c r="N436" i="2"/>
  <c r="O436" i="2" s="1"/>
  <c r="N430" i="2"/>
  <c r="O430" i="2" s="1"/>
  <c r="N427" i="2"/>
  <c r="O427" i="2" s="1"/>
  <c r="N426" i="2"/>
  <c r="O426" i="2" s="1"/>
  <c r="N425" i="2"/>
  <c r="O425" i="2" s="1"/>
  <c r="N424" i="2"/>
  <c r="O424" i="2" s="1"/>
  <c r="N423" i="2"/>
  <c r="O423" i="2" s="1"/>
  <c r="N422" i="2"/>
  <c r="O422" i="2" s="1"/>
  <c r="N421" i="2"/>
  <c r="O421" i="2" s="1"/>
  <c r="N420" i="2"/>
  <c r="O420" i="2" s="1"/>
  <c r="N417" i="2"/>
  <c r="O417" i="2" s="1"/>
  <c r="N416" i="2"/>
  <c r="O416" i="2" s="1"/>
  <c r="N415" i="2"/>
  <c r="O415" i="2" s="1"/>
  <c r="N414" i="2"/>
  <c r="O414" i="2" s="1"/>
  <c r="N413" i="2"/>
  <c r="O413" i="2" s="1"/>
  <c r="N412" i="2"/>
  <c r="O412" i="2" s="1"/>
  <c r="N410" i="2"/>
  <c r="O410" i="2" s="1"/>
  <c r="N407" i="2"/>
  <c r="O407" i="2" s="1"/>
  <c r="N403" i="2"/>
  <c r="O403" i="2" s="1"/>
  <c r="N400" i="2"/>
  <c r="O400" i="2" s="1"/>
  <c r="N398" i="2"/>
  <c r="O398" i="2" s="1"/>
  <c r="N396" i="2"/>
  <c r="O396" i="2" s="1"/>
  <c r="N411" i="2"/>
  <c r="O411" i="2" s="1"/>
  <c r="N409" i="2"/>
  <c r="O409" i="2" s="1"/>
  <c r="N406" i="2"/>
  <c r="O406" i="2" s="1"/>
  <c r="N401" i="2"/>
  <c r="O401" i="2" s="1"/>
  <c r="N399" i="2"/>
  <c r="O399" i="2" s="1"/>
  <c r="N397" i="2"/>
  <c r="O397" i="2" s="1"/>
  <c r="N368" i="2"/>
  <c r="O368" i="2" s="1"/>
  <c r="N367" i="2"/>
  <c r="O367" i="2" s="1"/>
  <c r="N402" i="2"/>
  <c r="O402" i="2" s="1"/>
  <c r="N395" i="2"/>
  <c r="O395" i="2" s="1"/>
  <c r="N394" i="2"/>
  <c r="O394" i="2" s="1"/>
  <c r="N393" i="2"/>
  <c r="O393" i="2" s="1"/>
  <c r="N392" i="2"/>
  <c r="O392" i="2" s="1"/>
  <c r="N391" i="2"/>
  <c r="O391" i="2" s="1"/>
  <c r="N390" i="2"/>
  <c r="O390" i="2" s="1"/>
  <c r="N389" i="2"/>
  <c r="O389" i="2" s="1"/>
  <c r="N388" i="2"/>
  <c r="O388" i="2" s="1"/>
  <c r="N387" i="2"/>
  <c r="O387" i="2" s="1"/>
  <c r="N386" i="2"/>
  <c r="O386" i="2" s="1"/>
  <c r="N385" i="2"/>
  <c r="O385" i="2" s="1"/>
  <c r="N384" i="2"/>
  <c r="O384" i="2" s="1"/>
  <c r="N383" i="2"/>
  <c r="O383" i="2" s="1"/>
  <c r="N381" i="2"/>
  <c r="O381" i="2" s="1"/>
  <c r="N380" i="2"/>
  <c r="O380" i="2" s="1"/>
  <c r="N379" i="2"/>
  <c r="O379" i="2" s="1"/>
  <c r="N378" i="2"/>
  <c r="O378" i="2" s="1"/>
  <c r="N377" i="2"/>
  <c r="O377" i="2" s="1"/>
  <c r="N376" i="2"/>
  <c r="O376" i="2" s="1"/>
  <c r="N375" i="2"/>
  <c r="O375" i="2" s="1"/>
  <c r="N374" i="2"/>
  <c r="O374" i="2" s="1"/>
  <c r="N373" i="2"/>
  <c r="O373" i="2" s="1"/>
  <c r="N372" i="2"/>
  <c r="O372" i="2" s="1"/>
  <c r="N371" i="2"/>
  <c r="O371" i="2" s="1"/>
  <c r="N370" i="2"/>
  <c r="O370" i="2" s="1"/>
  <c r="N366" i="2"/>
  <c r="O366" i="2" s="1"/>
  <c r="N365" i="2"/>
  <c r="O365" i="2" s="1"/>
  <c r="N360" i="2"/>
  <c r="O360" i="2" s="1"/>
  <c r="N359" i="2"/>
  <c r="O359" i="2" s="1"/>
  <c r="N358" i="2"/>
  <c r="O358" i="2" s="1"/>
  <c r="N357" i="2"/>
  <c r="O357" i="2" s="1"/>
  <c r="N356" i="2"/>
  <c r="O356" i="2" s="1"/>
  <c r="N355" i="2"/>
  <c r="O355" i="2" s="1"/>
  <c r="N354" i="2"/>
  <c r="O354" i="2" s="1"/>
  <c r="N353" i="2"/>
  <c r="O353" i="2" s="1"/>
  <c r="N352" i="2"/>
  <c r="O352" i="2" s="1"/>
  <c r="N351" i="2"/>
  <c r="O351" i="2" s="1"/>
  <c r="N350" i="2"/>
  <c r="O350" i="2" s="1"/>
  <c r="N349" i="2"/>
  <c r="O349" i="2" s="1"/>
  <c r="N348" i="2"/>
  <c r="O348" i="2" s="1"/>
  <c r="N347" i="2"/>
  <c r="O347" i="2" s="1"/>
  <c r="N346" i="2"/>
  <c r="O346" i="2" s="1"/>
  <c r="N345" i="2"/>
  <c r="O345" i="2" s="1"/>
  <c r="N369" i="2"/>
  <c r="O369" i="2" s="1"/>
  <c r="N364" i="2"/>
  <c r="O364" i="2" s="1"/>
  <c r="N363" i="2"/>
  <c r="O363" i="2" s="1"/>
  <c r="N343" i="2"/>
  <c r="O343" i="2" s="1"/>
  <c r="N341" i="2"/>
  <c r="O341" i="2" s="1"/>
  <c r="N340" i="2"/>
  <c r="O340" i="2" s="1"/>
  <c r="N335" i="2"/>
  <c r="O335" i="2" s="1"/>
  <c r="N334" i="2"/>
  <c r="O334" i="2" s="1"/>
  <c r="N333" i="2"/>
  <c r="O333" i="2" s="1"/>
  <c r="N332" i="2"/>
  <c r="O332" i="2" s="1"/>
  <c r="N331" i="2"/>
  <c r="O331" i="2" s="1"/>
  <c r="N330" i="2"/>
  <c r="O330" i="2" s="1"/>
  <c r="N329" i="2"/>
  <c r="O329" i="2" s="1"/>
  <c r="N344" i="2"/>
  <c r="O344" i="2" s="1"/>
  <c r="N342" i="2"/>
  <c r="O342" i="2" s="1"/>
  <c r="N339" i="2"/>
  <c r="O339" i="2" s="1"/>
  <c r="N338" i="2"/>
  <c r="O338" i="2" s="1"/>
  <c r="N337" i="2"/>
  <c r="O337" i="2" s="1"/>
  <c r="N336" i="2"/>
  <c r="O336" i="2" s="1"/>
  <c r="R451" i="2"/>
  <c r="S451" i="2" s="1"/>
  <c r="R440" i="2"/>
  <c r="S440" i="2" s="1"/>
  <c r="R438" i="2"/>
  <c r="S438" i="2" s="1"/>
  <c r="R436" i="2"/>
  <c r="S436" i="2" s="1"/>
  <c r="R435" i="2"/>
  <c r="S435" i="2" s="1"/>
  <c r="R431" i="2"/>
  <c r="S431" i="2" s="1"/>
  <c r="R450" i="2"/>
  <c r="S450" i="2" s="1"/>
  <c r="R449" i="2"/>
  <c r="S449" i="2" s="1"/>
  <c r="R448" i="2"/>
  <c r="S448" i="2" s="1"/>
  <c r="R447" i="2"/>
  <c r="S447" i="2" s="1"/>
  <c r="R442" i="2"/>
  <c r="S442" i="2" s="1"/>
  <c r="R441" i="2"/>
  <c r="S441" i="2" s="1"/>
  <c r="R439" i="2"/>
  <c r="S439" i="2" s="1"/>
  <c r="R437" i="2"/>
  <c r="S437" i="2" s="1"/>
  <c r="R434" i="2"/>
  <c r="S434" i="2" s="1"/>
  <c r="R433" i="2"/>
  <c r="S433" i="2" s="1"/>
  <c r="R452" i="2"/>
  <c r="S452" i="2" s="1"/>
  <c r="R430" i="2"/>
  <c r="S430" i="2" s="1"/>
  <c r="R426" i="2"/>
  <c r="S426" i="2" s="1"/>
  <c r="R424" i="2"/>
  <c r="S424" i="2" s="1"/>
  <c r="R423" i="2"/>
  <c r="S423" i="2" s="1"/>
  <c r="R422" i="2"/>
  <c r="S422" i="2" s="1"/>
  <c r="R421" i="2"/>
  <c r="S421" i="2" s="1"/>
  <c r="R420" i="2"/>
  <c r="S420" i="2" s="1"/>
  <c r="R417" i="2"/>
  <c r="S417" i="2" s="1"/>
  <c r="R415" i="2"/>
  <c r="S415" i="2" s="1"/>
  <c r="R413" i="2"/>
  <c r="S413" i="2" s="1"/>
  <c r="R412" i="2"/>
  <c r="S412" i="2" s="1"/>
  <c r="R408" i="2"/>
  <c r="S408" i="2" s="1"/>
  <c r="R432" i="2"/>
  <c r="S432" i="2" s="1"/>
  <c r="R427" i="2"/>
  <c r="S427" i="2" s="1"/>
  <c r="R425" i="2"/>
  <c r="S425" i="2" s="1"/>
  <c r="R416" i="2"/>
  <c r="S416" i="2" s="1"/>
  <c r="R414" i="2"/>
  <c r="S414" i="2" s="1"/>
  <c r="R411" i="2"/>
  <c r="S411" i="2" s="1"/>
  <c r="R409" i="2"/>
  <c r="S409" i="2" s="1"/>
  <c r="R406" i="2"/>
  <c r="S406" i="2" s="1"/>
  <c r="R402" i="2"/>
  <c r="S402" i="2" s="1"/>
  <c r="R396" i="2"/>
  <c r="S396" i="2" s="1"/>
  <c r="R410" i="2"/>
  <c r="S410" i="2" s="1"/>
  <c r="R407" i="2"/>
  <c r="S407" i="2" s="1"/>
  <c r="R403" i="2"/>
  <c r="S403" i="2" s="1"/>
  <c r="R400" i="2"/>
  <c r="S400" i="2" s="1"/>
  <c r="R398" i="2"/>
  <c r="S398" i="2" s="1"/>
  <c r="R395" i="2"/>
  <c r="S395" i="2" s="1"/>
  <c r="R391" i="2"/>
  <c r="S391" i="2" s="1"/>
  <c r="R390" i="2"/>
  <c r="S390" i="2" s="1"/>
  <c r="R387" i="2"/>
  <c r="S387" i="2" s="1"/>
  <c r="R386" i="2"/>
  <c r="S386" i="2" s="1"/>
  <c r="R384" i="2"/>
  <c r="S384" i="2" s="1"/>
  <c r="R383" i="2"/>
  <c r="S383" i="2" s="1"/>
  <c r="R380" i="2"/>
  <c r="S380" i="2" s="1"/>
  <c r="R379" i="2"/>
  <c r="S379" i="2" s="1"/>
  <c r="R378" i="2"/>
  <c r="S378" i="2" s="1"/>
  <c r="R376" i="2"/>
  <c r="S376" i="2" s="1"/>
  <c r="R374" i="2"/>
  <c r="S374" i="2" s="1"/>
  <c r="R372" i="2"/>
  <c r="S372" i="2" s="1"/>
  <c r="R371" i="2"/>
  <c r="S371" i="2" s="1"/>
  <c r="R370" i="2"/>
  <c r="S370" i="2" s="1"/>
  <c r="R368" i="2"/>
  <c r="S368" i="2" s="1"/>
  <c r="R401" i="2"/>
  <c r="S401" i="2" s="1"/>
  <c r="R399" i="2"/>
  <c r="S399" i="2" s="1"/>
  <c r="R397" i="2"/>
  <c r="S397" i="2" s="1"/>
  <c r="R394" i="2"/>
  <c r="S394" i="2" s="1"/>
  <c r="R393" i="2"/>
  <c r="S393" i="2" s="1"/>
  <c r="R392" i="2"/>
  <c r="S392" i="2" s="1"/>
  <c r="R389" i="2"/>
  <c r="S389" i="2" s="1"/>
  <c r="R388" i="2"/>
  <c r="S388" i="2" s="1"/>
  <c r="R385" i="2"/>
  <c r="S385" i="2" s="1"/>
  <c r="R381" i="2"/>
  <c r="S381" i="2" s="1"/>
  <c r="R377" i="2"/>
  <c r="S377" i="2" s="1"/>
  <c r="R375" i="2"/>
  <c r="S375" i="2" s="1"/>
  <c r="R373" i="2"/>
  <c r="S373" i="2" s="1"/>
  <c r="R369" i="2"/>
  <c r="S369" i="2" s="1"/>
  <c r="R367" i="2"/>
  <c r="S367" i="2" s="1"/>
  <c r="R366" i="2"/>
  <c r="S366" i="2" s="1"/>
  <c r="R365" i="2"/>
  <c r="S365" i="2" s="1"/>
  <c r="R364" i="2"/>
  <c r="S364" i="2" s="1"/>
  <c r="R363" i="2"/>
  <c r="S363" i="2" s="1"/>
  <c r="R360" i="2"/>
  <c r="S360" i="2" s="1"/>
  <c r="R352" i="2"/>
  <c r="S352" i="2" s="1"/>
  <c r="R349" i="2"/>
  <c r="S349" i="2" s="1"/>
  <c r="R347" i="2"/>
  <c r="S347" i="2" s="1"/>
  <c r="R346" i="2"/>
  <c r="S346" i="2" s="1"/>
  <c r="R345" i="2"/>
  <c r="S345" i="2" s="1"/>
  <c r="R359" i="2"/>
  <c r="S359" i="2" s="1"/>
  <c r="R358" i="2"/>
  <c r="S358" i="2" s="1"/>
  <c r="R357" i="2"/>
  <c r="S357" i="2" s="1"/>
  <c r="R356" i="2"/>
  <c r="S356" i="2" s="1"/>
  <c r="R355" i="2"/>
  <c r="S355" i="2" s="1"/>
  <c r="R354" i="2"/>
  <c r="S354" i="2" s="1"/>
  <c r="R353" i="2"/>
  <c r="S353" i="2" s="1"/>
  <c r="R351" i="2"/>
  <c r="S351" i="2" s="1"/>
  <c r="R350" i="2"/>
  <c r="S350" i="2" s="1"/>
  <c r="R348" i="2"/>
  <c r="S348" i="2" s="1"/>
  <c r="R343" i="2"/>
  <c r="S343" i="2" s="1"/>
  <c r="R341" i="2"/>
  <c r="S341" i="2" s="1"/>
  <c r="R344" i="2"/>
  <c r="S344" i="2" s="1"/>
  <c r="R342" i="2"/>
  <c r="S342" i="2" s="1"/>
  <c r="R339" i="2"/>
  <c r="S339" i="2" s="1"/>
  <c r="R338" i="2"/>
  <c r="S338" i="2" s="1"/>
  <c r="R337" i="2"/>
  <c r="S337" i="2" s="1"/>
  <c r="R336" i="2"/>
  <c r="S336" i="2" s="1"/>
  <c r="R340" i="2"/>
  <c r="S340" i="2" s="1"/>
  <c r="R335" i="2"/>
  <c r="S335" i="2" s="1"/>
  <c r="R334" i="2"/>
  <c r="S334" i="2" s="1"/>
  <c r="R333" i="2"/>
  <c r="S333" i="2" s="1"/>
  <c r="R332" i="2"/>
  <c r="S332" i="2" s="1"/>
  <c r="R331" i="2"/>
  <c r="S331" i="2" s="1"/>
  <c r="R330" i="2"/>
  <c r="S330" i="2" s="1"/>
  <c r="R329" i="2"/>
  <c r="S329" i="2" s="1"/>
  <c r="V450" i="2"/>
  <c r="W450" i="2" s="1"/>
  <c r="V449" i="2"/>
  <c r="W449" i="2" s="1"/>
  <c r="V448" i="2"/>
  <c r="W448" i="2" s="1"/>
  <c r="V447" i="2"/>
  <c r="W447" i="2" s="1"/>
  <c r="V442" i="2"/>
  <c r="W442" i="2" s="1"/>
  <c r="V441" i="2"/>
  <c r="W441" i="2" s="1"/>
  <c r="V440" i="2"/>
  <c r="W440" i="2" s="1"/>
  <c r="V439" i="2"/>
  <c r="W439" i="2" s="1"/>
  <c r="V438" i="2"/>
  <c r="W438" i="2" s="1"/>
  <c r="V437" i="2"/>
  <c r="W437" i="2" s="1"/>
  <c r="V431" i="2"/>
  <c r="W431" i="2" s="1"/>
  <c r="V451" i="2"/>
  <c r="W451" i="2" s="1"/>
  <c r="V436" i="2"/>
  <c r="W436" i="2" s="1"/>
  <c r="V435" i="2"/>
  <c r="W435" i="2" s="1"/>
  <c r="V434" i="2"/>
  <c r="W434" i="2" s="1"/>
  <c r="V433" i="2"/>
  <c r="W433" i="2" s="1"/>
  <c r="V432" i="2"/>
  <c r="W432" i="2" s="1"/>
  <c r="V411" i="2"/>
  <c r="W411" i="2" s="1"/>
  <c r="V408" i="2"/>
  <c r="W408" i="2" s="1"/>
  <c r="V452" i="2"/>
  <c r="W452" i="2" s="1"/>
  <c r="V430" i="2"/>
  <c r="W430" i="2" s="1"/>
  <c r="V427" i="2"/>
  <c r="W427" i="2" s="1"/>
  <c r="V426" i="2"/>
  <c r="W426" i="2" s="1"/>
  <c r="V425" i="2"/>
  <c r="W425" i="2" s="1"/>
  <c r="V424" i="2"/>
  <c r="W424" i="2" s="1"/>
  <c r="V423" i="2"/>
  <c r="W423" i="2" s="1"/>
  <c r="V422" i="2"/>
  <c r="W422" i="2" s="1"/>
  <c r="V421" i="2"/>
  <c r="W421" i="2" s="1"/>
  <c r="V420" i="2"/>
  <c r="W420" i="2" s="1"/>
  <c r="V417" i="2"/>
  <c r="W417" i="2" s="1"/>
  <c r="V416" i="2"/>
  <c r="W416" i="2" s="1"/>
  <c r="V415" i="2"/>
  <c r="W415" i="2" s="1"/>
  <c r="V414" i="2"/>
  <c r="W414" i="2" s="1"/>
  <c r="V413" i="2"/>
  <c r="W413" i="2" s="1"/>
  <c r="V412" i="2"/>
  <c r="W412" i="2" s="1"/>
  <c r="V406" i="2"/>
  <c r="W406" i="2" s="1"/>
  <c r="V410" i="2"/>
  <c r="W410" i="2" s="1"/>
  <c r="V407" i="2"/>
  <c r="W407" i="2" s="1"/>
  <c r="V403" i="2"/>
  <c r="W403" i="2" s="1"/>
  <c r="V396" i="2"/>
  <c r="W396" i="2" s="1"/>
  <c r="V409" i="2"/>
  <c r="W409" i="2" s="1"/>
  <c r="V402" i="2"/>
  <c r="W402" i="2" s="1"/>
  <c r="V400" i="2"/>
  <c r="W400" i="2" s="1"/>
  <c r="V398" i="2"/>
  <c r="W398" i="2" s="1"/>
  <c r="V401" i="2"/>
  <c r="W401" i="2" s="1"/>
  <c r="V399" i="2"/>
  <c r="W399" i="2" s="1"/>
  <c r="V397" i="2"/>
  <c r="W397" i="2" s="1"/>
  <c r="V369" i="2"/>
  <c r="W369" i="2" s="1"/>
  <c r="V368" i="2"/>
  <c r="W368" i="2" s="1"/>
  <c r="V395" i="2"/>
  <c r="W395" i="2" s="1"/>
  <c r="V394" i="2"/>
  <c r="W394" i="2" s="1"/>
  <c r="V393" i="2"/>
  <c r="W393" i="2" s="1"/>
  <c r="V392" i="2"/>
  <c r="W392" i="2" s="1"/>
  <c r="V391" i="2"/>
  <c r="W391" i="2" s="1"/>
  <c r="V390" i="2"/>
  <c r="W390" i="2" s="1"/>
  <c r="V389" i="2"/>
  <c r="W389" i="2" s="1"/>
  <c r="V388" i="2"/>
  <c r="W388" i="2" s="1"/>
  <c r="V387" i="2"/>
  <c r="W387" i="2" s="1"/>
  <c r="V386" i="2"/>
  <c r="W386" i="2" s="1"/>
  <c r="V385" i="2"/>
  <c r="W385" i="2" s="1"/>
  <c r="V384" i="2"/>
  <c r="W384" i="2" s="1"/>
  <c r="V383" i="2"/>
  <c r="W383" i="2" s="1"/>
  <c r="V381" i="2"/>
  <c r="W381" i="2" s="1"/>
  <c r="V380" i="2"/>
  <c r="W380" i="2" s="1"/>
  <c r="V379" i="2"/>
  <c r="W379" i="2" s="1"/>
  <c r="V378" i="2"/>
  <c r="W378" i="2" s="1"/>
  <c r="V377" i="2"/>
  <c r="W377" i="2" s="1"/>
  <c r="V376" i="2"/>
  <c r="W376" i="2" s="1"/>
  <c r="V375" i="2"/>
  <c r="W375" i="2" s="1"/>
  <c r="V374" i="2"/>
  <c r="W374" i="2" s="1"/>
  <c r="V373" i="2"/>
  <c r="W373" i="2" s="1"/>
  <c r="V372" i="2"/>
  <c r="W372" i="2" s="1"/>
  <c r="V371" i="2"/>
  <c r="W371" i="2" s="1"/>
  <c r="V370" i="2"/>
  <c r="W370" i="2" s="1"/>
  <c r="V367" i="2"/>
  <c r="W367" i="2" s="1"/>
  <c r="V366" i="2"/>
  <c r="W366" i="2" s="1"/>
  <c r="V365" i="2"/>
  <c r="W365" i="2" s="1"/>
  <c r="V363" i="2"/>
  <c r="W363" i="2" s="1"/>
  <c r="V360" i="2"/>
  <c r="W360" i="2" s="1"/>
  <c r="V359" i="2"/>
  <c r="W359" i="2" s="1"/>
  <c r="V358" i="2"/>
  <c r="W358" i="2" s="1"/>
  <c r="V357" i="2"/>
  <c r="W357" i="2" s="1"/>
  <c r="V356" i="2"/>
  <c r="W356" i="2" s="1"/>
  <c r="V355" i="2"/>
  <c r="W355" i="2" s="1"/>
  <c r="V354" i="2"/>
  <c r="W354" i="2" s="1"/>
  <c r="V353" i="2"/>
  <c r="W353" i="2" s="1"/>
  <c r="V352" i="2"/>
  <c r="W352" i="2" s="1"/>
  <c r="V351" i="2"/>
  <c r="W351" i="2" s="1"/>
  <c r="V350" i="2"/>
  <c r="W350" i="2" s="1"/>
  <c r="V349" i="2"/>
  <c r="W349" i="2" s="1"/>
  <c r="V348" i="2"/>
  <c r="W348" i="2" s="1"/>
  <c r="V347" i="2"/>
  <c r="W347" i="2" s="1"/>
  <c r="V346" i="2"/>
  <c r="W346" i="2" s="1"/>
  <c r="V345" i="2"/>
  <c r="W345" i="2" s="1"/>
  <c r="V364" i="2"/>
  <c r="W364" i="2" s="1"/>
  <c r="V343" i="2"/>
  <c r="W343" i="2" s="1"/>
  <c r="V342" i="2"/>
  <c r="W342" i="2" s="1"/>
  <c r="V341" i="2"/>
  <c r="W341" i="2" s="1"/>
  <c r="V340" i="2"/>
  <c r="W340" i="2" s="1"/>
  <c r="V336" i="2"/>
  <c r="W336" i="2" s="1"/>
  <c r="V335" i="2"/>
  <c r="W335" i="2" s="1"/>
  <c r="V334" i="2"/>
  <c r="W334" i="2" s="1"/>
  <c r="V333" i="2"/>
  <c r="W333" i="2" s="1"/>
  <c r="V332" i="2"/>
  <c r="W332" i="2" s="1"/>
  <c r="V331" i="2"/>
  <c r="W331" i="2" s="1"/>
  <c r="V330" i="2"/>
  <c r="W330" i="2" s="1"/>
  <c r="V329" i="2"/>
  <c r="W329" i="2" s="1"/>
  <c r="V344" i="2"/>
  <c r="W344" i="2" s="1"/>
  <c r="V339" i="2"/>
  <c r="W339" i="2" s="1"/>
  <c r="V338" i="2"/>
  <c r="W338" i="2" s="1"/>
  <c r="V337" i="2"/>
  <c r="W337" i="2" s="1"/>
  <c r="N328" i="2"/>
  <c r="O328" i="2" s="1"/>
  <c r="N321" i="2"/>
  <c r="O321" i="2" s="1"/>
  <c r="N310" i="2"/>
  <c r="O310" i="2" s="1"/>
  <c r="N311" i="2"/>
  <c r="O311" i="2" s="1"/>
  <c r="N327" i="2"/>
  <c r="O327" i="2" s="1"/>
  <c r="N326" i="2"/>
  <c r="O326" i="2" s="1"/>
  <c r="N325" i="2"/>
  <c r="O325" i="2" s="1"/>
  <c r="N324" i="2"/>
  <c r="O324" i="2" s="1"/>
  <c r="N323" i="2"/>
  <c r="O323" i="2" s="1"/>
  <c r="N316" i="2"/>
  <c r="O316" i="2" s="1"/>
  <c r="N315" i="2"/>
  <c r="O315" i="2" s="1"/>
  <c r="N313" i="2"/>
  <c r="O313" i="2" s="1"/>
  <c r="N317" i="2"/>
  <c r="O317" i="2" s="1"/>
  <c r="N312" i="2"/>
  <c r="O312" i="2" s="1"/>
  <c r="N309" i="2"/>
  <c r="O309" i="2" s="1"/>
  <c r="N322" i="2"/>
  <c r="O322" i="2" s="1"/>
  <c r="N314" i="2"/>
  <c r="O314" i="2" s="1"/>
  <c r="N308" i="2"/>
  <c r="O308" i="2" s="1"/>
  <c r="N307" i="2"/>
  <c r="O307" i="2" s="1"/>
  <c r="N306" i="2"/>
  <c r="O306" i="2" s="1"/>
  <c r="N305" i="2"/>
  <c r="O305" i="2" s="1"/>
  <c r="N304" i="2"/>
  <c r="O304" i="2" s="1"/>
  <c r="N303" i="2"/>
  <c r="O303" i="2" s="1"/>
  <c r="N302" i="2"/>
  <c r="O302" i="2" s="1"/>
  <c r="N301" i="2"/>
  <c r="O301" i="2" s="1"/>
  <c r="N300" i="2"/>
  <c r="O300" i="2" s="1"/>
  <c r="N299" i="2"/>
  <c r="O299" i="2" s="1"/>
  <c r="N298" i="2"/>
  <c r="O298" i="2" s="1"/>
  <c r="N297" i="2"/>
  <c r="O297" i="2" s="1"/>
  <c r="N296" i="2"/>
  <c r="O296" i="2" s="1"/>
  <c r="N295" i="2"/>
  <c r="O295" i="2" s="1"/>
  <c r="N294" i="2"/>
  <c r="O294" i="2" s="1"/>
  <c r="N293" i="2"/>
  <c r="O293" i="2" s="1"/>
  <c r="N291" i="2"/>
  <c r="O291" i="2" s="1"/>
  <c r="N287" i="2"/>
  <c r="O287" i="2" s="1"/>
  <c r="N288" i="2"/>
  <c r="O288" i="2" s="1"/>
  <c r="N292" i="2"/>
  <c r="O292" i="2" s="1"/>
  <c r="N283" i="2"/>
  <c r="O283" i="2" s="1"/>
  <c r="N282" i="2"/>
  <c r="O282" i="2" s="1"/>
  <c r="N281" i="2"/>
  <c r="O281" i="2" s="1"/>
  <c r="N280" i="2"/>
  <c r="O280" i="2" s="1"/>
  <c r="N279" i="2"/>
  <c r="O279" i="2" s="1"/>
  <c r="N278" i="2"/>
  <c r="O278" i="2" s="1"/>
  <c r="N265" i="2"/>
  <c r="O265" i="2" s="1"/>
  <c r="N264" i="2"/>
  <c r="O264" i="2" s="1"/>
  <c r="N263" i="2"/>
  <c r="O263" i="2" s="1"/>
  <c r="N262" i="2"/>
  <c r="O262" i="2" s="1"/>
  <c r="N261" i="2"/>
  <c r="O261" i="2" s="1"/>
  <c r="N260" i="2"/>
  <c r="O260" i="2" s="1"/>
  <c r="N259" i="2"/>
  <c r="O259" i="2" s="1"/>
  <c r="N258" i="2"/>
  <c r="O258" i="2" s="1"/>
  <c r="N257" i="2"/>
  <c r="O257" i="2" s="1"/>
  <c r="N256" i="2"/>
  <c r="O256" i="2" s="1"/>
  <c r="N253" i="2"/>
  <c r="O253" i="2" s="1"/>
  <c r="N252" i="2"/>
  <c r="O252" i="2" s="1"/>
  <c r="N251" i="2"/>
  <c r="O251" i="2" s="1"/>
  <c r="N289" i="2"/>
  <c r="O289" i="2" s="1"/>
  <c r="N286" i="2"/>
  <c r="O286" i="2" s="1"/>
  <c r="N277" i="2"/>
  <c r="O277" i="2" s="1"/>
  <c r="N276" i="2"/>
  <c r="O276" i="2" s="1"/>
  <c r="N275" i="2"/>
  <c r="O275" i="2" s="1"/>
  <c r="N274" i="2"/>
  <c r="O274" i="2" s="1"/>
  <c r="N273" i="2"/>
  <c r="O273" i="2" s="1"/>
  <c r="N269" i="2"/>
  <c r="O269" i="2" s="1"/>
  <c r="N268" i="2"/>
  <c r="O268" i="2" s="1"/>
  <c r="N267" i="2"/>
  <c r="O267" i="2" s="1"/>
  <c r="N266" i="2"/>
  <c r="O266" i="2" s="1"/>
  <c r="N244" i="2"/>
  <c r="O244" i="2" s="1"/>
  <c r="N250" i="2"/>
  <c r="O250" i="2" s="1"/>
  <c r="N248" i="2"/>
  <c r="O248" i="2" s="1"/>
  <c r="N247" i="2"/>
  <c r="O247" i="2" s="1"/>
  <c r="N246" i="2"/>
  <c r="O246" i="2" s="1"/>
  <c r="N245" i="2"/>
  <c r="O245" i="2" s="1"/>
  <c r="N243" i="2"/>
  <c r="O243" i="2" s="1"/>
  <c r="N242" i="2"/>
  <c r="O242" i="2" s="1"/>
  <c r="N235" i="2"/>
  <c r="O235" i="2" s="1"/>
  <c r="N234" i="2"/>
  <c r="O234" i="2" s="1"/>
  <c r="N233" i="2"/>
  <c r="O233" i="2" s="1"/>
  <c r="N241" i="2"/>
  <c r="O241" i="2" s="1"/>
  <c r="N239" i="2"/>
  <c r="O239" i="2" s="1"/>
  <c r="N237" i="2"/>
  <c r="O237" i="2" s="1"/>
  <c r="N236" i="2"/>
  <c r="O236" i="2" s="1"/>
  <c r="N232" i="2"/>
  <c r="O232" i="2" s="1"/>
  <c r="N227" i="2"/>
  <c r="O227" i="2" s="1"/>
  <c r="N226" i="2"/>
  <c r="O226" i="2" s="1"/>
  <c r="N225" i="2"/>
  <c r="O225" i="2" s="1"/>
  <c r="N224" i="2"/>
  <c r="O224" i="2" s="1"/>
  <c r="N223" i="2"/>
  <c r="O223" i="2" s="1"/>
  <c r="N218" i="2"/>
  <c r="O218" i="2" s="1"/>
  <c r="N217" i="2"/>
  <c r="O217" i="2" s="1"/>
  <c r="N216" i="2"/>
  <c r="O216" i="2" s="1"/>
  <c r="N215" i="2"/>
  <c r="O215" i="2" s="1"/>
  <c r="N214" i="2"/>
  <c r="O214" i="2" s="1"/>
  <c r="N213" i="2"/>
  <c r="O213" i="2" s="1"/>
  <c r="N212" i="2"/>
  <c r="O212" i="2" s="1"/>
  <c r="N211" i="2"/>
  <c r="O211" i="2" s="1"/>
  <c r="N210" i="2"/>
  <c r="O210" i="2" s="1"/>
  <c r="N205" i="2"/>
  <c r="O205" i="2" s="1"/>
  <c r="N231" i="2"/>
  <c r="O231" i="2" s="1"/>
  <c r="N230" i="2"/>
  <c r="O230" i="2" s="1"/>
  <c r="N229" i="2"/>
  <c r="O229" i="2" s="1"/>
  <c r="N228" i="2"/>
  <c r="O228" i="2" s="1"/>
  <c r="N222" i="2"/>
  <c r="O222" i="2" s="1"/>
  <c r="N221" i="2"/>
  <c r="O221" i="2" s="1"/>
  <c r="N220" i="2"/>
  <c r="O220" i="2" s="1"/>
  <c r="N219" i="2"/>
  <c r="O219" i="2" s="1"/>
  <c r="N208" i="2"/>
  <c r="O208" i="2" s="1"/>
  <c r="N206" i="2"/>
  <c r="O206" i="2" s="1"/>
  <c r="N209" i="2"/>
  <c r="O209" i="2" s="1"/>
  <c r="N207" i="2"/>
  <c r="O207" i="2" s="1"/>
  <c r="P327" i="2"/>
  <c r="Q327" i="2" s="1"/>
  <c r="P324" i="2"/>
  <c r="Q324" i="2" s="1"/>
  <c r="P315" i="2"/>
  <c r="Q315" i="2" s="1"/>
  <c r="P313" i="2"/>
  <c r="Q313" i="2" s="1"/>
  <c r="P311" i="2"/>
  <c r="Q311" i="2" s="1"/>
  <c r="P328" i="2"/>
  <c r="Q328" i="2" s="1"/>
  <c r="P326" i="2"/>
  <c r="Q326" i="2" s="1"/>
  <c r="P325" i="2"/>
  <c r="Q325" i="2" s="1"/>
  <c r="P323" i="2"/>
  <c r="Q323" i="2" s="1"/>
  <c r="P317" i="2"/>
  <c r="Q317" i="2" s="1"/>
  <c r="P316" i="2"/>
  <c r="Q316" i="2" s="1"/>
  <c r="P312" i="2"/>
  <c r="Q312" i="2" s="1"/>
  <c r="P310" i="2"/>
  <c r="Q310" i="2" s="1"/>
  <c r="P309" i="2"/>
  <c r="Q309" i="2" s="1"/>
  <c r="P305" i="2"/>
  <c r="Q305" i="2" s="1"/>
  <c r="P303" i="2"/>
  <c r="Q303" i="2" s="1"/>
  <c r="P296" i="2"/>
  <c r="Q296" i="2" s="1"/>
  <c r="P289" i="2"/>
  <c r="Q289" i="2" s="1"/>
  <c r="P322" i="2"/>
  <c r="Q322" i="2" s="1"/>
  <c r="P321" i="2"/>
  <c r="Q321" i="2" s="1"/>
  <c r="P314" i="2"/>
  <c r="Q314" i="2" s="1"/>
  <c r="P287" i="2"/>
  <c r="Q287" i="2" s="1"/>
  <c r="P292" i="2"/>
  <c r="Q292" i="2" s="1"/>
  <c r="P275" i="2"/>
  <c r="Q275" i="2" s="1"/>
  <c r="P274" i="2"/>
  <c r="Q274" i="2" s="1"/>
  <c r="P269" i="2"/>
  <c r="Q269" i="2" s="1"/>
  <c r="P267" i="2"/>
  <c r="Q267" i="2" s="1"/>
  <c r="P266" i="2"/>
  <c r="Q266" i="2" s="1"/>
  <c r="P308" i="2"/>
  <c r="Q308" i="2" s="1"/>
  <c r="P307" i="2"/>
  <c r="Q307" i="2" s="1"/>
  <c r="P306" i="2"/>
  <c r="Q306" i="2" s="1"/>
  <c r="P304" i="2"/>
  <c r="Q304" i="2" s="1"/>
  <c r="P302" i="2"/>
  <c r="Q302" i="2" s="1"/>
  <c r="P301" i="2"/>
  <c r="Q301" i="2" s="1"/>
  <c r="P300" i="2"/>
  <c r="Q300" i="2" s="1"/>
  <c r="P299" i="2"/>
  <c r="Q299" i="2" s="1"/>
  <c r="P298" i="2"/>
  <c r="Q298" i="2" s="1"/>
  <c r="P297" i="2"/>
  <c r="Q297" i="2" s="1"/>
  <c r="P295" i="2"/>
  <c r="Q295" i="2" s="1"/>
  <c r="P294" i="2"/>
  <c r="Q294" i="2" s="1"/>
  <c r="P293" i="2"/>
  <c r="Q293" i="2" s="1"/>
  <c r="P291" i="2"/>
  <c r="Q291" i="2" s="1"/>
  <c r="P288" i="2"/>
  <c r="Q288" i="2" s="1"/>
  <c r="P286" i="2"/>
  <c r="Q286" i="2" s="1"/>
  <c r="P281" i="2"/>
  <c r="Q281" i="2" s="1"/>
  <c r="P279" i="2"/>
  <c r="Q279" i="2" s="1"/>
  <c r="P265" i="2"/>
  <c r="Q265" i="2" s="1"/>
  <c r="P264" i="2"/>
  <c r="Q264" i="2" s="1"/>
  <c r="P261" i="2"/>
  <c r="Q261" i="2" s="1"/>
  <c r="P260" i="2"/>
  <c r="Q260" i="2" s="1"/>
  <c r="P246" i="2"/>
  <c r="Q246" i="2" s="1"/>
  <c r="P243" i="2"/>
  <c r="Q243" i="2" s="1"/>
  <c r="P259" i="2"/>
  <c r="Q259" i="2" s="1"/>
  <c r="P244" i="2"/>
  <c r="Q244" i="2" s="1"/>
  <c r="P242" i="2"/>
  <c r="Q242" i="2" s="1"/>
  <c r="P277" i="2"/>
  <c r="Q277" i="2" s="1"/>
  <c r="P276" i="2"/>
  <c r="Q276" i="2" s="1"/>
  <c r="P273" i="2"/>
  <c r="Q273" i="2" s="1"/>
  <c r="P268" i="2"/>
  <c r="Q268" i="2" s="1"/>
  <c r="P263" i="2"/>
  <c r="Q263" i="2" s="1"/>
  <c r="P262" i="2"/>
  <c r="Q262" i="2" s="1"/>
  <c r="P258" i="2"/>
  <c r="Q258" i="2" s="1"/>
  <c r="P257" i="2"/>
  <c r="Q257" i="2" s="1"/>
  <c r="P256" i="2"/>
  <c r="Q256" i="2" s="1"/>
  <c r="P253" i="2"/>
  <c r="Q253" i="2" s="1"/>
  <c r="P252" i="2"/>
  <c r="Q252" i="2" s="1"/>
  <c r="P251" i="2"/>
  <c r="Q251" i="2" s="1"/>
  <c r="P250" i="2"/>
  <c r="Q250" i="2" s="1"/>
  <c r="P248" i="2"/>
  <c r="Q248" i="2" s="1"/>
  <c r="P247" i="2"/>
  <c r="Q247" i="2" s="1"/>
  <c r="P283" i="2"/>
  <c r="Q283" i="2" s="1"/>
  <c r="P282" i="2"/>
  <c r="Q282" i="2" s="1"/>
  <c r="P280" i="2"/>
  <c r="Q280" i="2" s="1"/>
  <c r="P278" i="2"/>
  <c r="Q278" i="2" s="1"/>
  <c r="P245" i="2"/>
  <c r="Q245" i="2" s="1"/>
  <c r="P235" i="2"/>
  <c r="Q235" i="2" s="1"/>
  <c r="P236" i="2"/>
  <c r="Q236" i="2" s="1"/>
  <c r="P234" i="2"/>
  <c r="Q234" i="2" s="1"/>
  <c r="P232" i="2"/>
  <c r="Q232" i="2" s="1"/>
  <c r="P241" i="2"/>
  <c r="Q241" i="2" s="1"/>
  <c r="P239" i="2"/>
  <c r="Q239" i="2" s="1"/>
  <c r="P237" i="2"/>
  <c r="Q237" i="2" s="1"/>
  <c r="P233" i="2"/>
  <c r="Q233" i="2" s="1"/>
  <c r="P228" i="2"/>
  <c r="Q228" i="2" s="1"/>
  <c r="P208" i="2"/>
  <c r="Q208" i="2" s="1"/>
  <c r="P206" i="2"/>
  <c r="Q206" i="2" s="1"/>
  <c r="P205" i="2"/>
  <c r="Q205" i="2" s="1"/>
  <c r="P227" i="2"/>
  <c r="Q227" i="2" s="1"/>
  <c r="P226" i="2"/>
  <c r="Q226" i="2" s="1"/>
  <c r="P224" i="2"/>
  <c r="Q224" i="2" s="1"/>
  <c r="P216" i="2"/>
  <c r="Q216" i="2" s="1"/>
  <c r="P214" i="2"/>
  <c r="Q214" i="2" s="1"/>
  <c r="P212" i="2"/>
  <c r="Q212" i="2" s="1"/>
  <c r="P231" i="2"/>
  <c r="Q231" i="2" s="1"/>
  <c r="P230" i="2"/>
  <c r="Q230" i="2" s="1"/>
  <c r="P229" i="2"/>
  <c r="Q229" i="2" s="1"/>
  <c r="P225" i="2"/>
  <c r="Q225" i="2" s="1"/>
  <c r="P219" i="2"/>
  <c r="Q219" i="2" s="1"/>
  <c r="P218" i="2"/>
  <c r="Q218" i="2" s="1"/>
  <c r="P217" i="2"/>
  <c r="Q217" i="2" s="1"/>
  <c r="P215" i="2"/>
  <c r="Q215" i="2" s="1"/>
  <c r="P213" i="2"/>
  <c r="Q213" i="2" s="1"/>
  <c r="P211" i="2"/>
  <c r="Q211" i="2" s="1"/>
  <c r="P210" i="2"/>
  <c r="Q210" i="2" s="1"/>
  <c r="P209" i="2"/>
  <c r="Q209" i="2" s="1"/>
  <c r="P207" i="2"/>
  <c r="Q207" i="2" s="1"/>
  <c r="P223" i="2"/>
  <c r="Q223" i="2" s="1"/>
  <c r="P222" i="2"/>
  <c r="Q222" i="2" s="1"/>
  <c r="P221" i="2"/>
  <c r="Q221" i="2" s="1"/>
  <c r="P220" i="2"/>
  <c r="Q220" i="2" s="1"/>
  <c r="T327" i="2"/>
  <c r="U327" i="2" s="1"/>
  <c r="T324" i="2"/>
  <c r="U324" i="2" s="1"/>
  <c r="T315" i="2"/>
  <c r="U315" i="2" s="1"/>
  <c r="T313" i="2"/>
  <c r="U313" i="2" s="1"/>
  <c r="T311" i="2"/>
  <c r="U311" i="2" s="1"/>
  <c r="T322" i="2"/>
  <c r="U322" i="2" s="1"/>
  <c r="T321" i="2"/>
  <c r="U321" i="2" s="1"/>
  <c r="T314" i="2"/>
  <c r="U314" i="2" s="1"/>
  <c r="T305" i="2"/>
  <c r="U305" i="2" s="1"/>
  <c r="T303" i="2"/>
  <c r="U303" i="2" s="1"/>
  <c r="T328" i="2"/>
  <c r="U328" i="2" s="1"/>
  <c r="T326" i="2"/>
  <c r="U326" i="2" s="1"/>
  <c r="T325" i="2"/>
  <c r="U325" i="2" s="1"/>
  <c r="T323" i="2"/>
  <c r="U323" i="2" s="1"/>
  <c r="T317" i="2"/>
  <c r="U317" i="2" s="1"/>
  <c r="T316" i="2"/>
  <c r="U316" i="2" s="1"/>
  <c r="T312" i="2"/>
  <c r="U312" i="2" s="1"/>
  <c r="T310" i="2"/>
  <c r="U310" i="2" s="1"/>
  <c r="T309" i="2"/>
  <c r="U309" i="2" s="1"/>
  <c r="T289" i="2"/>
  <c r="U289" i="2" s="1"/>
  <c r="T296" i="2"/>
  <c r="U296" i="2" s="1"/>
  <c r="T288" i="2"/>
  <c r="U288" i="2" s="1"/>
  <c r="T287" i="2"/>
  <c r="U287" i="2" s="1"/>
  <c r="T308" i="2"/>
  <c r="U308" i="2" s="1"/>
  <c r="T307" i="2"/>
  <c r="U307" i="2" s="1"/>
  <c r="T306" i="2"/>
  <c r="U306" i="2" s="1"/>
  <c r="T304" i="2"/>
  <c r="U304" i="2" s="1"/>
  <c r="T302" i="2"/>
  <c r="U302" i="2" s="1"/>
  <c r="T301" i="2"/>
  <c r="U301" i="2" s="1"/>
  <c r="T300" i="2"/>
  <c r="U300" i="2" s="1"/>
  <c r="T299" i="2"/>
  <c r="U299" i="2" s="1"/>
  <c r="T298" i="2"/>
  <c r="U298" i="2" s="1"/>
  <c r="T297" i="2"/>
  <c r="U297" i="2" s="1"/>
  <c r="T295" i="2"/>
  <c r="U295" i="2" s="1"/>
  <c r="T294" i="2"/>
  <c r="U294" i="2" s="1"/>
  <c r="T293" i="2"/>
  <c r="U293" i="2" s="1"/>
  <c r="T291" i="2"/>
  <c r="U291" i="2" s="1"/>
  <c r="T286" i="2"/>
  <c r="U286" i="2" s="1"/>
  <c r="T275" i="2"/>
  <c r="U275" i="2" s="1"/>
  <c r="T274" i="2"/>
  <c r="U274" i="2" s="1"/>
  <c r="T269" i="2"/>
  <c r="U269" i="2" s="1"/>
  <c r="T267" i="2"/>
  <c r="U267" i="2" s="1"/>
  <c r="T266" i="2"/>
  <c r="U266" i="2" s="1"/>
  <c r="T292" i="2"/>
  <c r="U292" i="2" s="1"/>
  <c r="T281" i="2"/>
  <c r="U281" i="2" s="1"/>
  <c r="T279" i="2"/>
  <c r="U279" i="2" s="1"/>
  <c r="T265" i="2"/>
  <c r="U265" i="2" s="1"/>
  <c r="T264" i="2"/>
  <c r="U264" i="2" s="1"/>
  <c r="T261" i="2"/>
  <c r="U261" i="2" s="1"/>
  <c r="T259" i="2"/>
  <c r="U259" i="2" s="1"/>
  <c r="T246" i="2"/>
  <c r="U246" i="2" s="1"/>
  <c r="T243" i="2"/>
  <c r="U243" i="2" s="1"/>
  <c r="T242" i="2"/>
  <c r="U242" i="2" s="1"/>
  <c r="T260" i="2"/>
  <c r="U260" i="2" s="1"/>
  <c r="T245" i="2"/>
  <c r="U245" i="2" s="1"/>
  <c r="T244" i="2"/>
  <c r="U244" i="2" s="1"/>
  <c r="T283" i="2"/>
  <c r="U283" i="2" s="1"/>
  <c r="T282" i="2"/>
  <c r="U282" i="2" s="1"/>
  <c r="T280" i="2"/>
  <c r="U280" i="2" s="1"/>
  <c r="T278" i="2"/>
  <c r="U278" i="2" s="1"/>
  <c r="T233" i="2"/>
  <c r="U233" i="2" s="1"/>
  <c r="T277" i="2"/>
  <c r="U277" i="2" s="1"/>
  <c r="T276" i="2"/>
  <c r="U276" i="2" s="1"/>
  <c r="T273" i="2"/>
  <c r="U273" i="2" s="1"/>
  <c r="T268" i="2"/>
  <c r="U268" i="2" s="1"/>
  <c r="T263" i="2"/>
  <c r="U263" i="2" s="1"/>
  <c r="T262" i="2"/>
  <c r="U262" i="2" s="1"/>
  <c r="T258" i="2"/>
  <c r="U258" i="2" s="1"/>
  <c r="T257" i="2"/>
  <c r="U257" i="2" s="1"/>
  <c r="T256" i="2"/>
  <c r="U256" i="2" s="1"/>
  <c r="T253" i="2"/>
  <c r="U253" i="2" s="1"/>
  <c r="T252" i="2"/>
  <c r="U252" i="2" s="1"/>
  <c r="T251" i="2"/>
  <c r="U251" i="2" s="1"/>
  <c r="T250" i="2"/>
  <c r="U250" i="2" s="1"/>
  <c r="T248" i="2"/>
  <c r="U248" i="2" s="1"/>
  <c r="T247" i="2"/>
  <c r="U247" i="2" s="1"/>
  <c r="T235" i="2"/>
  <c r="U235" i="2" s="1"/>
  <c r="T241" i="2"/>
  <c r="U241" i="2" s="1"/>
  <c r="T239" i="2"/>
  <c r="U239" i="2" s="1"/>
  <c r="T237" i="2"/>
  <c r="U237" i="2" s="1"/>
  <c r="T236" i="2"/>
  <c r="U236" i="2" s="1"/>
  <c r="T234" i="2"/>
  <c r="U234" i="2" s="1"/>
  <c r="T232" i="2"/>
  <c r="U232" i="2" s="1"/>
  <c r="T228" i="2"/>
  <c r="U228" i="2" s="1"/>
  <c r="T223" i="2"/>
  <c r="U223" i="2" s="1"/>
  <c r="T208" i="2"/>
  <c r="U208" i="2" s="1"/>
  <c r="T206" i="2"/>
  <c r="U206" i="2" s="1"/>
  <c r="T227" i="2"/>
  <c r="U227" i="2" s="1"/>
  <c r="T226" i="2"/>
  <c r="U226" i="2" s="1"/>
  <c r="T224" i="2"/>
  <c r="U224" i="2" s="1"/>
  <c r="T219" i="2"/>
  <c r="U219" i="2" s="1"/>
  <c r="T216" i="2"/>
  <c r="U216" i="2" s="1"/>
  <c r="T214" i="2"/>
  <c r="U214" i="2" s="1"/>
  <c r="T212" i="2"/>
  <c r="U212" i="2" s="1"/>
  <c r="T205" i="2"/>
  <c r="U205" i="2" s="1"/>
  <c r="T222" i="2"/>
  <c r="U222" i="2" s="1"/>
  <c r="T221" i="2"/>
  <c r="U221" i="2" s="1"/>
  <c r="T220" i="2"/>
  <c r="U220" i="2" s="1"/>
  <c r="T231" i="2"/>
  <c r="U231" i="2" s="1"/>
  <c r="T230" i="2"/>
  <c r="U230" i="2" s="1"/>
  <c r="T229" i="2"/>
  <c r="U229" i="2" s="1"/>
  <c r="T225" i="2"/>
  <c r="U225" i="2" s="1"/>
  <c r="T218" i="2"/>
  <c r="U218" i="2" s="1"/>
  <c r="T217" i="2"/>
  <c r="U217" i="2" s="1"/>
  <c r="T215" i="2"/>
  <c r="U215" i="2" s="1"/>
  <c r="T213" i="2"/>
  <c r="U213" i="2" s="1"/>
  <c r="T211" i="2"/>
  <c r="U211" i="2" s="1"/>
  <c r="T210" i="2"/>
  <c r="U210" i="2" s="1"/>
  <c r="T209" i="2"/>
  <c r="U209" i="2" s="1"/>
  <c r="T207" i="2"/>
  <c r="U207" i="2" s="1"/>
  <c r="R326" i="2"/>
  <c r="S326" i="2" s="1"/>
  <c r="R325" i="2"/>
  <c r="S325" i="2" s="1"/>
  <c r="R323" i="2"/>
  <c r="S323" i="2" s="1"/>
  <c r="R317" i="2"/>
  <c r="S317" i="2" s="1"/>
  <c r="R316" i="2"/>
  <c r="S316" i="2" s="1"/>
  <c r="R311" i="2"/>
  <c r="S311" i="2" s="1"/>
  <c r="R312" i="2"/>
  <c r="S312" i="2" s="1"/>
  <c r="R328" i="2"/>
  <c r="S328" i="2" s="1"/>
  <c r="R327" i="2"/>
  <c r="S327" i="2" s="1"/>
  <c r="R324" i="2"/>
  <c r="S324" i="2" s="1"/>
  <c r="R322" i="2"/>
  <c r="S322" i="2" s="1"/>
  <c r="R321" i="2"/>
  <c r="S321" i="2" s="1"/>
  <c r="R315" i="2"/>
  <c r="S315" i="2" s="1"/>
  <c r="R314" i="2"/>
  <c r="S314" i="2" s="1"/>
  <c r="R310" i="2"/>
  <c r="S310" i="2" s="1"/>
  <c r="R313" i="2"/>
  <c r="S313" i="2" s="1"/>
  <c r="R308" i="2"/>
  <c r="S308" i="2" s="1"/>
  <c r="R307" i="2"/>
  <c r="S307" i="2" s="1"/>
  <c r="R306" i="2"/>
  <c r="S306" i="2" s="1"/>
  <c r="R304" i="2"/>
  <c r="S304" i="2" s="1"/>
  <c r="R302" i="2"/>
  <c r="S302" i="2" s="1"/>
  <c r="R301" i="2"/>
  <c r="S301" i="2" s="1"/>
  <c r="R300" i="2"/>
  <c r="S300" i="2" s="1"/>
  <c r="R299" i="2"/>
  <c r="S299" i="2" s="1"/>
  <c r="R298" i="2"/>
  <c r="S298" i="2" s="1"/>
  <c r="R297" i="2"/>
  <c r="S297" i="2" s="1"/>
  <c r="R294" i="2"/>
  <c r="S294" i="2" s="1"/>
  <c r="R291" i="2"/>
  <c r="S291" i="2" s="1"/>
  <c r="R309" i="2"/>
  <c r="S309" i="2" s="1"/>
  <c r="R305" i="2"/>
  <c r="S305" i="2" s="1"/>
  <c r="R303" i="2"/>
  <c r="S303" i="2" s="1"/>
  <c r="R296" i="2"/>
  <c r="S296" i="2" s="1"/>
  <c r="R288" i="2"/>
  <c r="S288" i="2" s="1"/>
  <c r="R287" i="2"/>
  <c r="S287" i="2" s="1"/>
  <c r="R295" i="2"/>
  <c r="S295" i="2" s="1"/>
  <c r="R293" i="2"/>
  <c r="S293" i="2" s="1"/>
  <c r="R289" i="2"/>
  <c r="S289" i="2" s="1"/>
  <c r="R286" i="2"/>
  <c r="S286" i="2" s="1"/>
  <c r="R281" i="2"/>
  <c r="S281" i="2" s="1"/>
  <c r="R279" i="2"/>
  <c r="S279" i="2" s="1"/>
  <c r="R277" i="2"/>
  <c r="S277" i="2" s="1"/>
  <c r="R276" i="2"/>
  <c r="S276" i="2" s="1"/>
  <c r="R273" i="2"/>
  <c r="S273" i="2" s="1"/>
  <c r="R268" i="2"/>
  <c r="S268" i="2" s="1"/>
  <c r="R265" i="2"/>
  <c r="S265" i="2" s="1"/>
  <c r="R264" i="2"/>
  <c r="S264" i="2" s="1"/>
  <c r="R261" i="2"/>
  <c r="S261" i="2" s="1"/>
  <c r="R260" i="2"/>
  <c r="S260" i="2" s="1"/>
  <c r="R259" i="2"/>
  <c r="S259" i="2" s="1"/>
  <c r="R292" i="2"/>
  <c r="S292" i="2" s="1"/>
  <c r="R283" i="2"/>
  <c r="S283" i="2" s="1"/>
  <c r="R282" i="2"/>
  <c r="S282" i="2" s="1"/>
  <c r="R280" i="2"/>
  <c r="S280" i="2" s="1"/>
  <c r="R278" i="2"/>
  <c r="S278" i="2" s="1"/>
  <c r="R275" i="2"/>
  <c r="S275" i="2" s="1"/>
  <c r="R274" i="2"/>
  <c r="S274" i="2" s="1"/>
  <c r="R269" i="2"/>
  <c r="S269" i="2" s="1"/>
  <c r="R267" i="2"/>
  <c r="S267" i="2" s="1"/>
  <c r="R266" i="2"/>
  <c r="S266" i="2" s="1"/>
  <c r="R263" i="2"/>
  <c r="S263" i="2" s="1"/>
  <c r="R262" i="2"/>
  <c r="S262" i="2" s="1"/>
  <c r="R258" i="2"/>
  <c r="S258" i="2" s="1"/>
  <c r="R257" i="2"/>
  <c r="S257" i="2" s="1"/>
  <c r="R256" i="2"/>
  <c r="S256" i="2" s="1"/>
  <c r="R253" i="2"/>
  <c r="S253" i="2" s="1"/>
  <c r="R252" i="2"/>
  <c r="S252" i="2" s="1"/>
  <c r="R251" i="2"/>
  <c r="S251" i="2" s="1"/>
  <c r="R250" i="2"/>
  <c r="S250" i="2" s="1"/>
  <c r="R248" i="2"/>
  <c r="S248" i="2" s="1"/>
  <c r="R247" i="2"/>
  <c r="S247" i="2" s="1"/>
  <c r="R245" i="2"/>
  <c r="S245" i="2" s="1"/>
  <c r="R244" i="2"/>
  <c r="S244" i="2" s="1"/>
  <c r="R246" i="2"/>
  <c r="S246" i="2" s="1"/>
  <c r="R243" i="2"/>
  <c r="S243" i="2" s="1"/>
  <c r="R242" i="2"/>
  <c r="S242" i="2" s="1"/>
  <c r="R241" i="2"/>
  <c r="S241" i="2" s="1"/>
  <c r="R239" i="2"/>
  <c r="S239" i="2" s="1"/>
  <c r="R237" i="2"/>
  <c r="S237" i="2" s="1"/>
  <c r="R235" i="2"/>
  <c r="S235" i="2" s="1"/>
  <c r="R234" i="2"/>
  <c r="S234" i="2" s="1"/>
  <c r="R233" i="2"/>
  <c r="S233" i="2" s="1"/>
  <c r="R236" i="2"/>
  <c r="S236" i="2" s="1"/>
  <c r="R232" i="2"/>
  <c r="S232" i="2" s="1"/>
  <c r="R231" i="2"/>
  <c r="S231" i="2" s="1"/>
  <c r="R230" i="2"/>
  <c r="S230" i="2" s="1"/>
  <c r="R229" i="2"/>
  <c r="S229" i="2" s="1"/>
  <c r="R227" i="2"/>
  <c r="S227" i="2" s="1"/>
  <c r="R226" i="2"/>
  <c r="S226" i="2" s="1"/>
  <c r="R224" i="2"/>
  <c r="S224" i="2" s="1"/>
  <c r="R222" i="2"/>
  <c r="S222" i="2" s="1"/>
  <c r="R221" i="2"/>
  <c r="S221" i="2" s="1"/>
  <c r="R220" i="2"/>
  <c r="S220" i="2" s="1"/>
  <c r="R219" i="2"/>
  <c r="S219" i="2" s="1"/>
  <c r="R216" i="2"/>
  <c r="S216" i="2" s="1"/>
  <c r="R214" i="2"/>
  <c r="S214" i="2" s="1"/>
  <c r="R212" i="2"/>
  <c r="S212" i="2" s="1"/>
  <c r="R209" i="2"/>
  <c r="S209" i="2" s="1"/>
  <c r="R205" i="2"/>
  <c r="S205" i="2" s="1"/>
  <c r="R228" i="2"/>
  <c r="S228" i="2" s="1"/>
  <c r="R225" i="2"/>
  <c r="S225" i="2" s="1"/>
  <c r="R223" i="2"/>
  <c r="S223" i="2" s="1"/>
  <c r="R218" i="2"/>
  <c r="S218" i="2" s="1"/>
  <c r="R217" i="2"/>
  <c r="S217" i="2" s="1"/>
  <c r="R215" i="2"/>
  <c r="S215" i="2" s="1"/>
  <c r="R213" i="2"/>
  <c r="S213" i="2" s="1"/>
  <c r="R211" i="2"/>
  <c r="S211" i="2" s="1"/>
  <c r="R210" i="2"/>
  <c r="S210" i="2" s="1"/>
  <c r="R208" i="2"/>
  <c r="S208" i="2" s="1"/>
  <c r="R206" i="2"/>
  <c r="S206" i="2" s="1"/>
  <c r="R207" i="2"/>
  <c r="S207" i="2" s="1"/>
  <c r="V328" i="2"/>
  <c r="W328" i="2" s="1"/>
  <c r="V322" i="2"/>
  <c r="W322" i="2" s="1"/>
  <c r="V321" i="2"/>
  <c r="W321" i="2" s="1"/>
  <c r="V314" i="2"/>
  <c r="W314" i="2" s="1"/>
  <c r="V310" i="2"/>
  <c r="W310" i="2" s="1"/>
  <c r="V311" i="2"/>
  <c r="W311" i="2" s="1"/>
  <c r="V327" i="2"/>
  <c r="W327" i="2" s="1"/>
  <c r="V326" i="2"/>
  <c r="W326" i="2" s="1"/>
  <c r="V325" i="2"/>
  <c r="W325" i="2" s="1"/>
  <c r="V324" i="2"/>
  <c r="W324" i="2" s="1"/>
  <c r="V323" i="2"/>
  <c r="W323" i="2" s="1"/>
  <c r="V317" i="2"/>
  <c r="W317" i="2" s="1"/>
  <c r="V316" i="2"/>
  <c r="W316" i="2" s="1"/>
  <c r="V315" i="2"/>
  <c r="W315" i="2" s="1"/>
  <c r="V312" i="2"/>
  <c r="W312" i="2" s="1"/>
  <c r="V313" i="2"/>
  <c r="W313" i="2" s="1"/>
  <c r="V309" i="2"/>
  <c r="W309" i="2" s="1"/>
  <c r="V308" i="2"/>
  <c r="W308" i="2" s="1"/>
  <c r="V307" i="2"/>
  <c r="W307" i="2" s="1"/>
  <c r="V306" i="2"/>
  <c r="W306" i="2" s="1"/>
  <c r="V305" i="2"/>
  <c r="W305" i="2" s="1"/>
  <c r="V304" i="2"/>
  <c r="W304" i="2" s="1"/>
  <c r="V303" i="2"/>
  <c r="W303" i="2" s="1"/>
  <c r="V302" i="2"/>
  <c r="W302" i="2" s="1"/>
  <c r="V301" i="2"/>
  <c r="W301" i="2" s="1"/>
  <c r="V300" i="2"/>
  <c r="W300" i="2" s="1"/>
  <c r="V299" i="2"/>
  <c r="W299" i="2" s="1"/>
  <c r="V298" i="2"/>
  <c r="W298" i="2" s="1"/>
  <c r="V297" i="2"/>
  <c r="W297" i="2" s="1"/>
  <c r="V296" i="2"/>
  <c r="W296" i="2" s="1"/>
  <c r="V295" i="2"/>
  <c r="W295" i="2" s="1"/>
  <c r="V294" i="2"/>
  <c r="W294" i="2" s="1"/>
  <c r="V293" i="2"/>
  <c r="W293" i="2" s="1"/>
  <c r="V291" i="2"/>
  <c r="W291" i="2" s="1"/>
  <c r="V288" i="2"/>
  <c r="W288" i="2" s="1"/>
  <c r="V287" i="2"/>
  <c r="W287" i="2" s="1"/>
  <c r="V286" i="2"/>
  <c r="W286" i="2" s="1"/>
  <c r="V292" i="2"/>
  <c r="W292" i="2" s="1"/>
  <c r="V283" i="2"/>
  <c r="W283" i="2" s="1"/>
  <c r="V282" i="2"/>
  <c r="W282" i="2" s="1"/>
  <c r="V281" i="2"/>
  <c r="W281" i="2" s="1"/>
  <c r="V280" i="2"/>
  <c r="W280" i="2" s="1"/>
  <c r="V279" i="2"/>
  <c r="W279" i="2" s="1"/>
  <c r="V278" i="2"/>
  <c r="W278" i="2" s="1"/>
  <c r="V265" i="2"/>
  <c r="W265" i="2" s="1"/>
  <c r="V264" i="2"/>
  <c r="W264" i="2" s="1"/>
  <c r="V263" i="2"/>
  <c r="W263" i="2" s="1"/>
  <c r="V262" i="2"/>
  <c r="W262" i="2" s="1"/>
  <c r="V261" i="2"/>
  <c r="W261" i="2" s="1"/>
  <c r="V260" i="2"/>
  <c r="W260" i="2" s="1"/>
  <c r="V259" i="2"/>
  <c r="W259" i="2" s="1"/>
  <c r="V258" i="2"/>
  <c r="W258" i="2" s="1"/>
  <c r="V257" i="2"/>
  <c r="W257" i="2" s="1"/>
  <c r="V256" i="2"/>
  <c r="W256" i="2" s="1"/>
  <c r="V253" i="2"/>
  <c r="W253" i="2" s="1"/>
  <c r="V252" i="2"/>
  <c r="W252" i="2" s="1"/>
  <c r="V289" i="2"/>
  <c r="W289" i="2" s="1"/>
  <c r="V277" i="2"/>
  <c r="W277" i="2" s="1"/>
  <c r="V276" i="2"/>
  <c r="W276" i="2" s="1"/>
  <c r="V275" i="2"/>
  <c r="W275" i="2" s="1"/>
  <c r="V274" i="2"/>
  <c r="W274" i="2" s="1"/>
  <c r="V273" i="2"/>
  <c r="W273" i="2" s="1"/>
  <c r="V269" i="2"/>
  <c r="W269" i="2" s="1"/>
  <c r="V268" i="2"/>
  <c r="W268" i="2" s="1"/>
  <c r="V267" i="2"/>
  <c r="W267" i="2" s="1"/>
  <c r="V266" i="2"/>
  <c r="W266" i="2" s="1"/>
  <c r="V245" i="2"/>
  <c r="W245" i="2" s="1"/>
  <c r="V244" i="2"/>
  <c r="W244" i="2" s="1"/>
  <c r="V251" i="2"/>
  <c r="W251" i="2" s="1"/>
  <c r="V250" i="2"/>
  <c r="W250" i="2" s="1"/>
  <c r="V248" i="2"/>
  <c r="W248" i="2" s="1"/>
  <c r="V247" i="2"/>
  <c r="W247" i="2" s="1"/>
  <c r="V246" i="2"/>
  <c r="W246" i="2" s="1"/>
  <c r="V243" i="2"/>
  <c r="W243" i="2" s="1"/>
  <c r="V242" i="2"/>
  <c r="W242" i="2" s="1"/>
  <c r="V235" i="2"/>
  <c r="W235" i="2" s="1"/>
  <c r="V234" i="2"/>
  <c r="W234" i="2" s="1"/>
  <c r="V241" i="2"/>
  <c r="W241" i="2" s="1"/>
  <c r="V239" i="2"/>
  <c r="W239" i="2" s="1"/>
  <c r="V237" i="2"/>
  <c r="W237" i="2" s="1"/>
  <c r="V233" i="2"/>
  <c r="W233" i="2" s="1"/>
  <c r="V236" i="2"/>
  <c r="W236" i="2" s="1"/>
  <c r="V232" i="2"/>
  <c r="W232" i="2" s="1"/>
  <c r="V227" i="2"/>
  <c r="W227" i="2" s="1"/>
  <c r="V226" i="2"/>
  <c r="W226" i="2" s="1"/>
  <c r="V225" i="2"/>
  <c r="W225" i="2" s="1"/>
  <c r="V224" i="2"/>
  <c r="W224" i="2" s="1"/>
  <c r="V219" i="2"/>
  <c r="W219" i="2" s="1"/>
  <c r="V218" i="2"/>
  <c r="W218" i="2" s="1"/>
  <c r="V217" i="2"/>
  <c r="W217" i="2" s="1"/>
  <c r="V216" i="2"/>
  <c r="W216" i="2" s="1"/>
  <c r="V215" i="2"/>
  <c r="W215" i="2" s="1"/>
  <c r="V214" i="2"/>
  <c r="W214" i="2" s="1"/>
  <c r="V213" i="2"/>
  <c r="W213" i="2" s="1"/>
  <c r="V212" i="2"/>
  <c r="W212" i="2" s="1"/>
  <c r="V211" i="2"/>
  <c r="W211" i="2" s="1"/>
  <c r="V210" i="2"/>
  <c r="W210" i="2" s="1"/>
  <c r="V205" i="2"/>
  <c r="W205" i="2" s="1"/>
  <c r="V231" i="2"/>
  <c r="W231" i="2" s="1"/>
  <c r="V230" i="2"/>
  <c r="W230" i="2" s="1"/>
  <c r="V229" i="2"/>
  <c r="W229" i="2" s="1"/>
  <c r="V228" i="2"/>
  <c r="W228" i="2" s="1"/>
  <c r="V223" i="2"/>
  <c r="W223" i="2" s="1"/>
  <c r="V222" i="2"/>
  <c r="W222" i="2" s="1"/>
  <c r="V221" i="2"/>
  <c r="W221" i="2" s="1"/>
  <c r="V220" i="2"/>
  <c r="W220" i="2" s="1"/>
  <c r="V209" i="2"/>
  <c r="W209" i="2" s="1"/>
  <c r="V208" i="2"/>
  <c r="W208" i="2" s="1"/>
  <c r="V206" i="2"/>
  <c r="W206" i="2" s="1"/>
  <c r="V207" i="2"/>
  <c r="W207" i="2" s="1"/>
  <c r="P98" i="2"/>
  <c r="Q98" i="2" s="1"/>
  <c r="P102" i="2"/>
  <c r="Q102" i="2" s="1"/>
  <c r="P106" i="2"/>
  <c r="Q106" i="2" s="1"/>
  <c r="P110" i="2"/>
  <c r="Q110" i="2" s="1"/>
  <c r="P114" i="2"/>
  <c r="Q114" i="2" s="1"/>
  <c r="P120" i="2"/>
  <c r="Q120" i="2" s="1"/>
  <c r="P121" i="2"/>
  <c r="Q121" i="2" s="1"/>
  <c r="P125" i="2"/>
  <c r="Q125" i="2" s="1"/>
  <c r="P131" i="2"/>
  <c r="Q131" i="2" s="1"/>
  <c r="P135" i="2"/>
  <c r="Q135" i="2" s="1"/>
  <c r="P139" i="2"/>
  <c r="Q139" i="2" s="1"/>
  <c r="P143" i="2"/>
  <c r="Q143" i="2" s="1"/>
  <c r="T147" i="2"/>
  <c r="U147" i="2" s="1"/>
  <c r="P149" i="2"/>
  <c r="Q149" i="2" s="1"/>
  <c r="T151" i="2"/>
  <c r="U151" i="2" s="1"/>
  <c r="T155" i="2"/>
  <c r="U155" i="2" s="1"/>
  <c r="P157" i="2"/>
  <c r="Q157" i="2" s="1"/>
  <c r="T159" i="2"/>
  <c r="U159" i="2" s="1"/>
  <c r="T163" i="2"/>
  <c r="U163" i="2" s="1"/>
  <c r="P165" i="2"/>
  <c r="Q165" i="2" s="1"/>
  <c r="T167" i="2"/>
  <c r="U167" i="2" s="1"/>
  <c r="T171" i="2"/>
  <c r="U171" i="2" s="1"/>
  <c r="P179" i="2"/>
  <c r="Q179" i="2" s="1"/>
  <c r="T181" i="2"/>
  <c r="U181" i="2" s="1"/>
  <c r="T187" i="2"/>
  <c r="U187" i="2" s="1"/>
  <c r="P189" i="2"/>
  <c r="Q189" i="2" s="1"/>
  <c r="T191" i="2"/>
  <c r="U191" i="2" s="1"/>
  <c r="R61" i="2"/>
  <c r="S61" i="2" s="1"/>
  <c r="V63" i="2"/>
  <c r="W63" i="2" s="1"/>
  <c r="R65" i="2"/>
  <c r="S65" i="2" s="1"/>
  <c r="V67" i="2"/>
  <c r="W67" i="2" s="1"/>
  <c r="R70" i="2"/>
  <c r="S70" i="2" s="1"/>
  <c r="V72" i="2"/>
  <c r="W72" i="2" s="1"/>
  <c r="R74" i="2"/>
  <c r="S74" i="2" s="1"/>
  <c r="V76" i="2"/>
  <c r="W76" i="2" s="1"/>
  <c r="R79" i="2"/>
  <c r="S79" i="2" s="1"/>
  <c r="V81" i="2"/>
  <c r="W81" i="2" s="1"/>
  <c r="R84" i="2"/>
  <c r="S84" i="2" s="1"/>
  <c r="V86" i="2"/>
  <c r="W86" i="2" s="1"/>
  <c r="R88" i="2"/>
  <c r="S88" i="2" s="1"/>
  <c r="V90" i="2"/>
  <c r="W90" i="2" s="1"/>
  <c r="R92" i="2"/>
  <c r="S92" i="2" s="1"/>
  <c r="H54" i="2"/>
  <c r="R60" i="2" l="1"/>
  <c r="S60" i="2" s="1"/>
  <c r="N60" i="2"/>
  <c r="P60" i="2"/>
  <c r="N91" i="2"/>
  <c r="O91" i="2" s="1"/>
  <c r="R91" i="2"/>
  <c r="S91" i="2" s="1"/>
  <c r="T91" i="2"/>
  <c r="U91" i="2" s="1"/>
  <c r="R89" i="2"/>
  <c r="S89" i="2" s="1"/>
  <c r="T89" i="2"/>
  <c r="U89" i="2" s="1"/>
  <c r="N89" i="2"/>
  <c r="O89" i="2" s="1"/>
  <c r="N87" i="2"/>
  <c r="O87" i="2" s="1"/>
  <c r="R87" i="2"/>
  <c r="S87" i="2" s="1"/>
  <c r="T87" i="2"/>
  <c r="U87" i="2" s="1"/>
  <c r="R85" i="2"/>
  <c r="S85" i="2" s="1"/>
  <c r="T85" i="2"/>
  <c r="U85" i="2" s="1"/>
  <c r="N85" i="2"/>
  <c r="O85" i="2" s="1"/>
  <c r="N82" i="2"/>
  <c r="O82" i="2" s="1"/>
  <c r="R82" i="2"/>
  <c r="S82" i="2" s="1"/>
  <c r="T82" i="2"/>
  <c r="U82" i="2" s="1"/>
  <c r="R80" i="2"/>
  <c r="S80" i="2" s="1"/>
  <c r="T80" i="2"/>
  <c r="U80" i="2" s="1"/>
  <c r="N80" i="2"/>
  <c r="O80" i="2" s="1"/>
  <c r="N77" i="2"/>
  <c r="O77" i="2" s="1"/>
  <c r="R77" i="2"/>
  <c r="S77" i="2" s="1"/>
  <c r="T77" i="2"/>
  <c r="U77" i="2" s="1"/>
  <c r="R75" i="2"/>
  <c r="S75" i="2" s="1"/>
  <c r="T75" i="2"/>
  <c r="U75" i="2" s="1"/>
  <c r="N75" i="2"/>
  <c r="O75" i="2" s="1"/>
  <c r="N73" i="2"/>
  <c r="O73" i="2" s="1"/>
  <c r="R73" i="2"/>
  <c r="S73" i="2" s="1"/>
  <c r="T73" i="2"/>
  <c r="U73" i="2" s="1"/>
  <c r="R71" i="2"/>
  <c r="S71" i="2" s="1"/>
  <c r="T71" i="2"/>
  <c r="U71" i="2" s="1"/>
  <c r="N71" i="2"/>
  <c r="O71" i="2" s="1"/>
  <c r="N69" i="2"/>
  <c r="O69" i="2" s="1"/>
  <c r="R69" i="2"/>
  <c r="S69" i="2" s="1"/>
  <c r="T69" i="2"/>
  <c r="U69" i="2" s="1"/>
  <c r="R66" i="2"/>
  <c r="S66" i="2" s="1"/>
  <c r="T66" i="2"/>
  <c r="U66" i="2" s="1"/>
  <c r="N66" i="2"/>
  <c r="O66" i="2" s="1"/>
  <c r="N64" i="2"/>
  <c r="O64" i="2" s="1"/>
  <c r="R64" i="2"/>
  <c r="S64" i="2" s="1"/>
  <c r="T64" i="2"/>
  <c r="U64" i="2" s="1"/>
  <c r="N62" i="2"/>
  <c r="O62" i="2" s="1"/>
  <c r="R62" i="2"/>
  <c r="S62" i="2" s="1"/>
  <c r="T62" i="2"/>
  <c r="U62" i="2" s="1"/>
  <c r="T192" i="2"/>
  <c r="U192" i="2" s="1"/>
  <c r="N192" i="2"/>
  <c r="O192" i="2" s="1"/>
  <c r="P192" i="2"/>
  <c r="Q192" i="2" s="1"/>
  <c r="N190" i="2"/>
  <c r="O190" i="2" s="1"/>
  <c r="P190" i="2"/>
  <c r="Q190" i="2" s="1"/>
  <c r="T190" i="2"/>
  <c r="U190" i="2" s="1"/>
  <c r="T188" i="2"/>
  <c r="U188" i="2" s="1"/>
  <c r="N188" i="2"/>
  <c r="O188" i="2" s="1"/>
  <c r="P188" i="2"/>
  <c r="Q188" i="2" s="1"/>
  <c r="N185" i="2"/>
  <c r="O185" i="2" s="1"/>
  <c r="P185" i="2"/>
  <c r="Q185" i="2" s="1"/>
  <c r="T185" i="2"/>
  <c r="U185" i="2" s="1"/>
  <c r="T183" i="2"/>
  <c r="U183" i="2" s="1"/>
  <c r="N183" i="2"/>
  <c r="O183" i="2" s="1"/>
  <c r="P183" i="2"/>
  <c r="Q183" i="2" s="1"/>
  <c r="N180" i="2"/>
  <c r="O180" i="2" s="1"/>
  <c r="P180" i="2"/>
  <c r="Q180" i="2" s="1"/>
  <c r="T180" i="2"/>
  <c r="U180" i="2" s="1"/>
  <c r="T172" i="2"/>
  <c r="U172" i="2" s="1"/>
  <c r="N172" i="2"/>
  <c r="O172" i="2" s="1"/>
  <c r="P172" i="2"/>
  <c r="Q172" i="2" s="1"/>
  <c r="N170" i="2"/>
  <c r="O170" i="2" s="1"/>
  <c r="P170" i="2"/>
  <c r="Q170" i="2" s="1"/>
  <c r="T170" i="2"/>
  <c r="U170" i="2" s="1"/>
  <c r="T168" i="2"/>
  <c r="U168" i="2" s="1"/>
  <c r="N168" i="2"/>
  <c r="O168" i="2" s="1"/>
  <c r="P168" i="2"/>
  <c r="Q168" i="2" s="1"/>
  <c r="N166" i="2"/>
  <c r="O166" i="2" s="1"/>
  <c r="P166" i="2"/>
  <c r="Q166" i="2" s="1"/>
  <c r="T166" i="2"/>
  <c r="U166" i="2" s="1"/>
  <c r="T164" i="2"/>
  <c r="U164" i="2" s="1"/>
  <c r="N164" i="2"/>
  <c r="O164" i="2" s="1"/>
  <c r="P164" i="2"/>
  <c r="Q164" i="2" s="1"/>
  <c r="N162" i="2"/>
  <c r="O162" i="2" s="1"/>
  <c r="P162" i="2"/>
  <c r="Q162" i="2" s="1"/>
  <c r="T162" i="2"/>
  <c r="U162" i="2" s="1"/>
  <c r="T160" i="2"/>
  <c r="U160" i="2" s="1"/>
  <c r="N160" i="2"/>
  <c r="O160" i="2" s="1"/>
  <c r="P160" i="2"/>
  <c r="Q160" i="2" s="1"/>
  <c r="N158" i="2"/>
  <c r="O158" i="2" s="1"/>
  <c r="P158" i="2"/>
  <c r="Q158" i="2" s="1"/>
  <c r="T158" i="2"/>
  <c r="U158" i="2" s="1"/>
  <c r="T156" i="2"/>
  <c r="U156" i="2" s="1"/>
  <c r="N156" i="2"/>
  <c r="O156" i="2" s="1"/>
  <c r="P156" i="2"/>
  <c r="Q156" i="2" s="1"/>
  <c r="N154" i="2"/>
  <c r="O154" i="2" s="1"/>
  <c r="P154" i="2"/>
  <c r="Q154" i="2" s="1"/>
  <c r="T154" i="2"/>
  <c r="U154" i="2" s="1"/>
  <c r="T152" i="2"/>
  <c r="U152" i="2" s="1"/>
  <c r="N152" i="2"/>
  <c r="O152" i="2" s="1"/>
  <c r="P152" i="2"/>
  <c r="Q152" i="2" s="1"/>
  <c r="N150" i="2"/>
  <c r="O150" i="2" s="1"/>
  <c r="P150" i="2"/>
  <c r="Q150" i="2" s="1"/>
  <c r="T150" i="2"/>
  <c r="U150" i="2" s="1"/>
  <c r="T148" i="2"/>
  <c r="U148" i="2" s="1"/>
  <c r="N148" i="2"/>
  <c r="O148" i="2" s="1"/>
  <c r="P148" i="2"/>
  <c r="Q148" i="2" s="1"/>
  <c r="N146" i="2"/>
  <c r="O146" i="2" s="1"/>
  <c r="P146" i="2"/>
  <c r="Q146" i="2" s="1"/>
  <c r="T146" i="2"/>
  <c r="U146" i="2" s="1"/>
  <c r="T144" i="2"/>
  <c r="U144" i="2" s="1"/>
  <c r="N144" i="2"/>
  <c r="O144" i="2" s="1"/>
  <c r="P144" i="2"/>
  <c r="Q144" i="2" s="1"/>
  <c r="N142" i="2"/>
  <c r="O142" i="2" s="1"/>
  <c r="P142" i="2"/>
  <c r="Q142" i="2" s="1"/>
  <c r="T142" i="2"/>
  <c r="U142" i="2" s="1"/>
  <c r="T140" i="2"/>
  <c r="U140" i="2" s="1"/>
  <c r="N140" i="2"/>
  <c r="O140" i="2" s="1"/>
  <c r="P140" i="2"/>
  <c r="Q140" i="2" s="1"/>
  <c r="N138" i="2"/>
  <c r="O138" i="2" s="1"/>
  <c r="P138" i="2"/>
  <c r="Q138" i="2" s="1"/>
  <c r="T138" i="2"/>
  <c r="U138" i="2" s="1"/>
  <c r="T136" i="2"/>
  <c r="U136" i="2" s="1"/>
  <c r="N136" i="2"/>
  <c r="O136" i="2" s="1"/>
  <c r="P136" i="2"/>
  <c r="Q136" i="2" s="1"/>
  <c r="N134" i="2"/>
  <c r="O134" i="2" s="1"/>
  <c r="P134" i="2"/>
  <c r="Q134" i="2" s="1"/>
  <c r="T134" i="2"/>
  <c r="U134" i="2" s="1"/>
  <c r="T132" i="2"/>
  <c r="U132" i="2" s="1"/>
  <c r="N132" i="2"/>
  <c r="O132" i="2" s="1"/>
  <c r="P132" i="2"/>
  <c r="Q132" i="2" s="1"/>
  <c r="N130" i="2"/>
  <c r="O130" i="2" s="1"/>
  <c r="P130" i="2"/>
  <c r="Q130" i="2" s="1"/>
  <c r="T130" i="2"/>
  <c r="U130" i="2" s="1"/>
  <c r="T128" i="2"/>
  <c r="U128" i="2" s="1"/>
  <c r="N128" i="2"/>
  <c r="O128" i="2" s="1"/>
  <c r="P128" i="2"/>
  <c r="Q128" i="2" s="1"/>
  <c r="N124" i="2"/>
  <c r="O124" i="2" s="1"/>
  <c r="P124" i="2"/>
  <c r="Q124" i="2" s="1"/>
  <c r="T124" i="2"/>
  <c r="U124" i="2" s="1"/>
  <c r="T122" i="2"/>
  <c r="U122" i="2" s="1"/>
  <c r="N122" i="2"/>
  <c r="O122" i="2" s="1"/>
  <c r="P122" i="2"/>
  <c r="Q122" i="2" s="1"/>
  <c r="N119" i="2"/>
  <c r="O119" i="2" s="1"/>
  <c r="P119" i="2"/>
  <c r="Q119" i="2" s="1"/>
  <c r="T119" i="2"/>
  <c r="U119" i="2" s="1"/>
  <c r="T117" i="2"/>
  <c r="U117" i="2" s="1"/>
  <c r="N117" i="2"/>
  <c r="O117" i="2" s="1"/>
  <c r="P117" i="2"/>
  <c r="Q117" i="2" s="1"/>
  <c r="N113" i="2"/>
  <c r="O113" i="2" s="1"/>
  <c r="P113" i="2"/>
  <c r="Q113" i="2" s="1"/>
  <c r="T113" i="2"/>
  <c r="U113" i="2" s="1"/>
  <c r="T111" i="2"/>
  <c r="U111" i="2" s="1"/>
  <c r="N111" i="2"/>
  <c r="O111" i="2" s="1"/>
  <c r="P111" i="2"/>
  <c r="Q111" i="2" s="1"/>
  <c r="N109" i="2"/>
  <c r="O109" i="2" s="1"/>
  <c r="P109" i="2"/>
  <c r="Q109" i="2" s="1"/>
  <c r="T109" i="2"/>
  <c r="U109" i="2" s="1"/>
  <c r="T107" i="2"/>
  <c r="U107" i="2" s="1"/>
  <c r="N107" i="2"/>
  <c r="O107" i="2" s="1"/>
  <c r="P107" i="2"/>
  <c r="Q107" i="2" s="1"/>
  <c r="N105" i="2"/>
  <c r="O105" i="2" s="1"/>
  <c r="P105" i="2"/>
  <c r="Q105" i="2" s="1"/>
  <c r="T105" i="2"/>
  <c r="U105" i="2" s="1"/>
  <c r="T103" i="2"/>
  <c r="U103" i="2" s="1"/>
  <c r="N103" i="2"/>
  <c r="O103" i="2" s="1"/>
  <c r="P103" i="2"/>
  <c r="Q103" i="2" s="1"/>
  <c r="N101" i="2"/>
  <c r="O101" i="2" s="1"/>
  <c r="P101" i="2"/>
  <c r="Q101" i="2" s="1"/>
  <c r="T101" i="2"/>
  <c r="U101" i="2" s="1"/>
  <c r="T99" i="2"/>
  <c r="U99" i="2" s="1"/>
  <c r="N99" i="2"/>
  <c r="O99" i="2" s="1"/>
  <c r="P99" i="2"/>
  <c r="Q99" i="2" s="1"/>
  <c r="N97" i="2"/>
  <c r="O97" i="2" s="1"/>
  <c r="P97" i="2"/>
  <c r="Q97" i="2" s="1"/>
  <c r="T97" i="2"/>
  <c r="U97" i="2" s="1"/>
  <c r="T204" i="2"/>
  <c r="U204" i="2" s="1"/>
  <c r="N204" i="2"/>
  <c r="O204" i="2" s="1"/>
  <c r="P204" i="2"/>
  <c r="Q204" i="2" s="1"/>
  <c r="V97" i="2"/>
  <c r="W97" i="2" s="1"/>
  <c r="V101" i="2"/>
  <c r="W101" i="2" s="1"/>
  <c r="V105" i="2"/>
  <c r="W105" i="2" s="1"/>
  <c r="V109" i="2"/>
  <c r="W109" i="2" s="1"/>
  <c r="V113" i="2"/>
  <c r="W113" i="2" s="1"/>
  <c r="V119" i="2"/>
  <c r="W119" i="2" s="1"/>
  <c r="V124" i="2"/>
  <c r="W124" i="2" s="1"/>
  <c r="V130" i="2"/>
  <c r="W130" i="2" s="1"/>
  <c r="V134" i="2"/>
  <c r="W134" i="2" s="1"/>
  <c r="V138" i="2"/>
  <c r="W138" i="2" s="1"/>
  <c r="V142" i="2"/>
  <c r="W142" i="2" s="1"/>
  <c r="V146" i="2"/>
  <c r="W146" i="2" s="1"/>
  <c r="V150" i="2"/>
  <c r="W150" i="2" s="1"/>
  <c r="V154" i="2"/>
  <c r="W154" i="2" s="1"/>
  <c r="V158" i="2"/>
  <c r="W158" i="2" s="1"/>
  <c r="V162" i="2"/>
  <c r="W162" i="2" s="1"/>
  <c r="V166" i="2"/>
  <c r="W166" i="2" s="1"/>
  <c r="V170" i="2"/>
  <c r="W170" i="2" s="1"/>
  <c r="V180" i="2"/>
  <c r="W180" i="2" s="1"/>
  <c r="V185" i="2"/>
  <c r="W185" i="2" s="1"/>
  <c r="V190" i="2"/>
  <c r="W190" i="2" s="1"/>
  <c r="V64" i="2"/>
  <c r="W64" i="2" s="1"/>
  <c r="V69" i="2"/>
  <c r="W69" i="2" s="1"/>
  <c r="V73" i="2"/>
  <c r="W73" i="2" s="1"/>
  <c r="V77" i="2"/>
  <c r="W77" i="2" s="1"/>
  <c r="V82" i="2"/>
  <c r="W82" i="2" s="1"/>
  <c r="V87" i="2"/>
  <c r="W87" i="2" s="1"/>
  <c r="V91" i="2"/>
  <c r="W91" i="2" s="1"/>
  <c r="V98" i="2"/>
  <c r="W98" i="2" s="1"/>
  <c r="V102" i="2"/>
  <c r="W102" i="2" s="1"/>
  <c r="V106" i="2"/>
  <c r="W106" i="2" s="1"/>
  <c r="V110" i="2"/>
  <c r="W110" i="2" s="1"/>
  <c r="V114" i="2"/>
  <c r="W114" i="2" s="1"/>
  <c r="V120" i="2"/>
  <c r="W120" i="2" s="1"/>
  <c r="V121" i="2"/>
  <c r="W121" i="2" s="1"/>
  <c r="V125" i="2"/>
  <c r="W125" i="2" s="1"/>
  <c r="V131" i="2"/>
  <c r="W131" i="2" s="1"/>
  <c r="V135" i="2"/>
  <c r="W135" i="2" s="1"/>
  <c r="V139" i="2"/>
  <c r="W139" i="2" s="1"/>
  <c r="V143" i="2"/>
  <c r="W143" i="2" s="1"/>
  <c r="V147" i="2"/>
  <c r="W147" i="2" s="1"/>
  <c r="V151" i="2"/>
  <c r="W151" i="2" s="1"/>
  <c r="V155" i="2"/>
  <c r="W155" i="2" s="1"/>
  <c r="V159" i="2"/>
  <c r="W159" i="2" s="1"/>
  <c r="V163" i="2"/>
  <c r="W163" i="2" s="1"/>
  <c r="V167" i="2"/>
  <c r="W167" i="2" s="1"/>
  <c r="V171" i="2"/>
  <c r="W171" i="2" s="1"/>
  <c r="V181" i="2"/>
  <c r="W181" i="2" s="1"/>
  <c r="V187" i="2"/>
  <c r="W187" i="2" s="1"/>
  <c r="V191" i="2"/>
  <c r="W191" i="2" s="1"/>
  <c r="V62" i="2"/>
  <c r="W62" i="2" s="1"/>
  <c r="T114" i="2"/>
  <c r="U114" i="2" s="1"/>
  <c r="T120" i="2"/>
  <c r="U120" i="2" s="1"/>
  <c r="T121" i="2"/>
  <c r="U121" i="2" s="1"/>
  <c r="T125" i="2"/>
  <c r="U125" i="2" s="1"/>
  <c r="T131" i="2"/>
  <c r="U131" i="2" s="1"/>
  <c r="T135" i="2"/>
  <c r="U135" i="2" s="1"/>
  <c r="T139" i="2"/>
  <c r="U139" i="2" s="1"/>
  <c r="T143" i="2"/>
  <c r="U143" i="2" s="1"/>
  <c r="R99" i="2"/>
  <c r="S99" i="2" s="1"/>
  <c r="R103" i="2"/>
  <c r="S103" i="2" s="1"/>
  <c r="R107" i="2"/>
  <c r="S107" i="2" s="1"/>
  <c r="R111" i="2"/>
  <c r="S111" i="2" s="1"/>
  <c r="R117" i="2"/>
  <c r="S117" i="2" s="1"/>
  <c r="R122" i="2"/>
  <c r="S122" i="2" s="1"/>
  <c r="R128" i="2"/>
  <c r="S128" i="2" s="1"/>
  <c r="R132" i="2"/>
  <c r="S132" i="2" s="1"/>
  <c r="R136" i="2"/>
  <c r="S136" i="2" s="1"/>
  <c r="R140" i="2"/>
  <c r="S140" i="2" s="1"/>
  <c r="R144" i="2"/>
  <c r="S144" i="2" s="1"/>
  <c r="R148" i="2"/>
  <c r="S148" i="2" s="1"/>
  <c r="R152" i="2"/>
  <c r="S152" i="2" s="1"/>
  <c r="R156" i="2"/>
  <c r="S156" i="2" s="1"/>
  <c r="R160" i="2"/>
  <c r="S160" i="2" s="1"/>
  <c r="R164" i="2"/>
  <c r="S164" i="2" s="1"/>
  <c r="R168" i="2"/>
  <c r="S168" i="2" s="1"/>
  <c r="R172" i="2"/>
  <c r="S172" i="2" s="1"/>
  <c r="R183" i="2"/>
  <c r="S183" i="2" s="1"/>
  <c r="R188" i="2"/>
  <c r="S188" i="2" s="1"/>
  <c r="R192" i="2"/>
  <c r="S192" i="2" s="1"/>
  <c r="R204" i="2"/>
  <c r="S204" i="2" s="1"/>
  <c r="P64" i="2"/>
  <c r="Q64" i="2" s="1"/>
  <c r="P69" i="2"/>
  <c r="Q69" i="2" s="1"/>
  <c r="P73" i="2"/>
  <c r="Q73" i="2" s="1"/>
  <c r="P77" i="2"/>
  <c r="Q77" i="2" s="1"/>
  <c r="P82" i="2"/>
  <c r="Q82" i="2" s="1"/>
  <c r="P87" i="2"/>
  <c r="Q87" i="2" s="1"/>
  <c r="P91" i="2"/>
  <c r="Q91" i="2" s="1"/>
  <c r="R93" i="2"/>
  <c r="S93" i="2" s="1"/>
  <c r="T93" i="2"/>
  <c r="U93" i="2" s="1"/>
  <c r="N93" i="2"/>
  <c r="O93" i="2" s="1"/>
  <c r="T92" i="2"/>
  <c r="U92" i="2" s="1"/>
  <c r="N92" i="2"/>
  <c r="O92" i="2" s="1"/>
  <c r="P92" i="2"/>
  <c r="Q92" i="2" s="1"/>
  <c r="N90" i="2"/>
  <c r="O90" i="2" s="1"/>
  <c r="P90" i="2"/>
  <c r="Q90" i="2" s="1"/>
  <c r="T90" i="2"/>
  <c r="U90" i="2" s="1"/>
  <c r="T88" i="2"/>
  <c r="U88" i="2" s="1"/>
  <c r="N88" i="2"/>
  <c r="O88" i="2" s="1"/>
  <c r="P88" i="2"/>
  <c r="Q88" i="2" s="1"/>
  <c r="N86" i="2"/>
  <c r="O86" i="2" s="1"/>
  <c r="P86" i="2"/>
  <c r="Q86" i="2" s="1"/>
  <c r="T86" i="2"/>
  <c r="U86" i="2" s="1"/>
  <c r="T84" i="2"/>
  <c r="U84" i="2" s="1"/>
  <c r="N84" i="2"/>
  <c r="O84" i="2" s="1"/>
  <c r="P84" i="2"/>
  <c r="Q84" i="2" s="1"/>
  <c r="Q81" i="2"/>
  <c r="T81" i="2"/>
  <c r="U81" i="2" s="1"/>
  <c r="T79" i="2"/>
  <c r="U79" i="2" s="1"/>
  <c r="N79" i="2"/>
  <c r="O79" i="2" s="1"/>
  <c r="P79" i="2"/>
  <c r="Q79" i="2" s="1"/>
  <c r="N76" i="2"/>
  <c r="O76" i="2" s="1"/>
  <c r="P76" i="2"/>
  <c r="Q76" i="2" s="1"/>
  <c r="T76" i="2"/>
  <c r="U76" i="2" s="1"/>
  <c r="T74" i="2"/>
  <c r="U74" i="2" s="1"/>
  <c r="N74" i="2"/>
  <c r="O74" i="2" s="1"/>
  <c r="P74" i="2"/>
  <c r="Q74" i="2" s="1"/>
  <c r="N72" i="2"/>
  <c r="O72" i="2" s="1"/>
  <c r="P72" i="2"/>
  <c r="Q72" i="2" s="1"/>
  <c r="T72" i="2"/>
  <c r="U72" i="2" s="1"/>
  <c r="T70" i="2"/>
  <c r="U70" i="2" s="1"/>
  <c r="N70" i="2"/>
  <c r="O70" i="2" s="1"/>
  <c r="P70" i="2"/>
  <c r="Q70" i="2" s="1"/>
  <c r="N67" i="2"/>
  <c r="O67" i="2" s="1"/>
  <c r="P67" i="2"/>
  <c r="Q67" i="2" s="1"/>
  <c r="T67" i="2"/>
  <c r="U67" i="2" s="1"/>
  <c r="T65" i="2"/>
  <c r="U65" i="2" s="1"/>
  <c r="N65" i="2"/>
  <c r="O65" i="2" s="1"/>
  <c r="P65" i="2"/>
  <c r="Q65" i="2" s="1"/>
  <c r="N63" i="2"/>
  <c r="O63" i="2" s="1"/>
  <c r="P63" i="2"/>
  <c r="Q63" i="2" s="1"/>
  <c r="T63" i="2"/>
  <c r="U63" i="2" s="1"/>
  <c r="T61" i="2"/>
  <c r="U61" i="2" s="1"/>
  <c r="N61" i="2"/>
  <c r="O61" i="2" s="1"/>
  <c r="P61" i="2"/>
  <c r="Q61" i="2" s="1"/>
  <c r="R203" i="2"/>
  <c r="S203" i="2" s="1"/>
  <c r="N203" i="2"/>
  <c r="O203" i="2" s="1"/>
  <c r="N191" i="2"/>
  <c r="O191" i="2" s="1"/>
  <c r="P191" i="2"/>
  <c r="Q191" i="2" s="1"/>
  <c r="R191" i="2"/>
  <c r="S191" i="2" s="1"/>
  <c r="R189" i="2"/>
  <c r="S189" i="2" s="1"/>
  <c r="N189" i="2"/>
  <c r="O189" i="2" s="1"/>
  <c r="N187" i="2"/>
  <c r="O187" i="2" s="1"/>
  <c r="P187" i="2"/>
  <c r="Q187" i="2" s="1"/>
  <c r="R187" i="2"/>
  <c r="S187" i="2" s="1"/>
  <c r="R184" i="2"/>
  <c r="S184" i="2" s="1"/>
  <c r="N184" i="2"/>
  <c r="O184" i="2" s="1"/>
  <c r="N181" i="2"/>
  <c r="O181" i="2" s="1"/>
  <c r="P181" i="2"/>
  <c r="Q181" i="2" s="1"/>
  <c r="R181" i="2"/>
  <c r="S181" i="2" s="1"/>
  <c r="R179" i="2"/>
  <c r="S179" i="2" s="1"/>
  <c r="N179" i="2"/>
  <c r="O179" i="2" s="1"/>
  <c r="N171" i="2"/>
  <c r="O171" i="2" s="1"/>
  <c r="P171" i="2"/>
  <c r="Q171" i="2" s="1"/>
  <c r="R171" i="2"/>
  <c r="S171" i="2" s="1"/>
  <c r="R169" i="2"/>
  <c r="S169" i="2" s="1"/>
  <c r="N169" i="2"/>
  <c r="O169" i="2" s="1"/>
  <c r="N167" i="2"/>
  <c r="O167" i="2" s="1"/>
  <c r="P167" i="2"/>
  <c r="Q167" i="2" s="1"/>
  <c r="R167" i="2"/>
  <c r="S167" i="2" s="1"/>
  <c r="R165" i="2"/>
  <c r="S165" i="2" s="1"/>
  <c r="N165" i="2"/>
  <c r="O165" i="2" s="1"/>
  <c r="N163" i="2"/>
  <c r="O163" i="2" s="1"/>
  <c r="P163" i="2"/>
  <c r="Q163" i="2" s="1"/>
  <c r="R163" i="2"/>
  <c r="S163" i="2" s="1"/>
  <c r="R161" i="2"/>
  <c r="S161" i="2" s="1"/>
  <c r="N161" i="2"/>
  <c r="O161" i="2" s="1"/>
  <c r="N159" i="2"/>
  <c r="O159" i="2" s="1"/>
  <c r="P159" i="2"/>
  <c r="Q159" i="2" s="1"/>
  <c r="R159" i="2"/>
  <c r="S159" i="2" s="1"/>
  <c r="R157" i="2"/>
  <c r="S157" i="2" s="1"/>
  <c r="N157" i="2"/>
  <c r="O157" i="2" s="1"/>
  <c r="N155" i="2"/>
  <c r="O155" i="2" s="1"/>
  <c r="P155" i="2"/>
  <c r="Q155" i="2" s="1"/>
  <c r="R155" i="2"/>
  <c r="S155" i="2" s="1"/>
  <c r="R153" i="2"/>
  <c r="S153" i="2" s="1"/>
  <c r="N153" i="2"/>
  <c r="O153" i="2" s="1"/>
  <c r="N151" i="2"/>
  <c r="O151" i="2" s="1"/>
  <c r="P151" i="2"/>
  <c r="Q151" i="2" s="1"/>
  <c r="R151" i="2"/>
  <c r="S151" i="2" s="1"/>
  <c r="R149" i="2"/>
  <c r="S149" i="2" s="1"/>
  <c r="N149" i="2"/>
  <c r="O149" i="2" s="1"/>
  <c r="N147" i="2"/>
  <c r="O147" i="2" s="1"/>
  <c r="P147" i="2"/>
  <c r="Q147" i="2" s="1"/>
  <c r="R147" i="2"/>
  <c r="S147" i="2" s="1"/>
  <c r="R145" i="2"/>
  <c r="S145" i="2" s="1"/>
  <c r="N145" i="2"/>
  <c r="O145" i="2" s="1"/>
  <c r="N143" i="2"/>
  <c r="O143" i="2" s="1"/>
  <c r="R143" i="2"/>
  <c r="S143" i="2" s="1"/>
  <c r="R141" i="2"/>
  <c r="S141" i="2" s="1"/>
  <c r="N141" i="2"/>
  <c r="O141" i="2" s="1"/>
  <c r="N139" i="2"/>
  <c r="O139" i="2" s="1"/>
  <c r="R139" i="2"/>
  <c r="S139" i="2" s="1"/>
  <c r="R137" i="2"/>
  <c r="S137" i="2" s="1"/>
  <c r="N137" i="2"/>
  <c r="O137" i="2" s="1"/>
  <c r="N135" i="2"/>
  <c r="O135" i="2" s="1"/>
  <c r="R135" i="2"/>
  <c r="S135" i="2" s="1"/>
  <c r="R133" i="2"/>
  <c r="S133" i="2" s="1"/>
  <c r="N133" i="2"/>
  <c r="O133" i="2" s="1"/>
  <c r="N131" i="2"/>
  <c r="O131" i="2" s="1"/>
  <c r="R131" i="2"/>
  <c r="S131" i="2" s="1"/>
  <c r="R129" i="2"/>
  <c r="S129" i="2" s="1"/>
  <c r="N129" i="2"/>
  <c r="O129" i="2" s="1"/>
  <c r="N125" i="2"/>
  <c r="O125" i="2" s="1"/>
  <c r="R125" i="2"/>
  <c r="S125" i="2" s="1"/>
  <c r="R123" i="2"/>
  <c r="S123" i="2" s="1"/>
  <c r="N123" i="2"/>
  <c r="O123" i="2" s="1"/>
  <c r="N121" i="2"/>
  <c r="O121" i="2" s="1"/>
  <c r="R121" i="2"/>
  <c r="S121" i="2" s="1"/>
  <c r="N120" i="2"/>
  <c r="O120" i="2" s="1"/>
  <c r="R120" i="2"/>
  <c r="S120" i="2" s="1"/>
  <c r="R118" i="2"/>
  <c r="S118" i="2" s="1"/>
  <c r="N118" i="2"/>
  <c r="O118" i="2" s="1"/>
  <c r="N114" i="2"/>
  <c r="O114" i="2" s="1"/>
  <c r="R114" i="2"/>
  <c r="S114" i="2" s="1"/>
  <c r="R112" i="2"/>
  <c r="S112" i="2" s="1"/>
  <c r="N112" i="2"/>
  <c r="O112" i="2" s="1"/>
  <c r="N110" i="2"/>
  <c r="O110" i="2" s="1"/>
  <c r="R110" i="2"/>
  <c r="S110" i="2" s="1"/>
  <c r="T110" i="2"/>
  <c r="U110" i="2" s="1"/>
  <c r="R108" i="2"/>
  <c r="S108" i="2" s="1"/>
  <c r="T108" i="2"/>
  <c r="U108" i="2" s="1"/>
  <c r="N108" i="2"/>
  <c r="O108" i="2" s="1"/>
  <c r="N106" i="2"/>
  <c r="O106" i="2" s="1"/>
  <c r="R106" i="2"/>
  <c r="S106" i="2" s="1"/>
  <c r="T106" i="2"/>
  <c r="U106" i="2" s="1"/>
  <c r="R104" i="2"/>
  <c r="S104" i="2" s="1"/>
  <c r="T104" i="2"/>
  <c r="U104" i="2" s="1"/>
  <c r="N104" i="2"/>
  <c r="O104" i="2" s="1"/>
  <c r="N102" i="2"/>
  <c r="O102" i="2" s="1"/>
  <c r="R102" i="2"/>
  <c r="S102" i="2" s="1"/>
  <c r="T102" i="2"/>
  <c r="U102" i="2" s="1"/>
  <c r="R100" i="2"/>
  <c r="S100" i="2" s="1"/>
  <c r="T100" i="2"/>
  <c r="U100" i="2" s="1"/>
  <c r="N100" i="2"/>
  <c r="O100" i="2" s="1"/>
  <c r="N98" i="2"/>
  <c r="O98" i="2" s="1"/>
  <c r="R98" i="2"/>
  <c r="S98" i="2" s="1"/>
  <c r="T98" i="2"/>
  <c r="U98" i="2" s="1"/>
  <c r="V61" i="2"/>
  <c r="W61" i="2" s="1"/>
  <c r="V65" i="2"/>
  <c r="W65" i="2" s="1"/>
  <c r="V70" i="2"/>
  <c r="W70" i="2" s="1"/>
  <c r="V74" i="2"/>
  <c r="W74" i="2" s="1"/>
  <c r="V79" i="2"/>
  <c r="W79" i="2" s="1"/>
  <c r="V84" i="2"/>
  <c r="W84" i="2" s="1"/>
  <c r="V88" i="2"/>
  <c r="W88" i="2" s="1"/>
  <c r="V92" i="2"/>
  <c r="W92" i="2" s="1"/>
  <c r="V99" i="2"/>
  <c r="W99" i="2" s="1"/>
  <c r="V103" i="2"/>
  <c r="W103" i="2" s="1"/>
  <c r="V107" i="2"/>
  <c r="W107" i="2" s="1"/>
  <c r="V111" i="2"/>
  <c r="W111" i="2" s="1"/>
  <c r="V117" i="2"/>
  <c r="W117" i="2" s="1"/>
  <c r="V122" i="2"/>
  <c r="W122" i="2" s="1"/>
  <c r="V128" i="2"/>
  <c r="W128" i="2" s="1"/>
  <c r="V132" i="2"/>
  <c r="W132" i="2" s="1"/>
  <c r="V136" i="2"/>
  <c r="W136" i="2" s="1"/>
  <c r="V140" i="2"/>
  <c r="W140" i="2" s="1"/>
  <c r="V144" i="2"/>
  <c r="W144" i="2" s="1"/>
  <c r="V148" i="2"/>
  <c r="W148" i="2" s="1"/>
  <c r="V152" i="2"/>
  <c r="W152" i="2" s="1"/>
  <c r="V156" i="2"/>
  <c r="W156" i="2" s="1"/>
  <c r="V160" i="2"/>
  <c r="W160" i="2" s="1"/>
  <c r="V164" i="2"/>
  <c r="W164" i="2" s="1"/>
  <c r="V168" i="2"/>
  <c r="W168" i="2" s="1"/>
  <c r="V172" i="2"/>
  <c r="W172" i="2" s="1"/>
  <c r="V183" i="2"/>
  <c r="W183" i="2" s="1"/>
  <c r="V188" i="2"/>
  <c r="W188" i="2" s="1"/>
  <c r="V192" i="2"/>
  <c r="W192" i="2" s="1"/>
  <c r="V204" i="2"/>
  <c r="W204" i="2" s="1"/>
  <c r="V66" i="2"/>
  <c r="W66" i="2" s="1"/>
  <c r="V71" i="2"/>
  <c r="W71" i="2" s="1"/>
  <c r="V75" i="2"/>
  <c r="W75" i="2" s="1"/>
  <c r="V80" i="2"/>
  <c r="W80" i="2" s="1"/>
  <c r="V85" i="2"/>
  <c r="W85" i="2" s="1"/>
  <c r="V89" i="2"/>
  <c r="W89" i="2" s="1"/>
  <c r="V93" i="2"/>
  <c r="W93" i="2" s="1"/>
  <c r="V100" i="2"/>
  <c r="W100" i="2" s="1"/>
  <c r="V104" i="2"/>
  <c r="W104" i="2" s="1"/>
  <c r="V108" i="2"/>
  <c r="W108" i="2" s="1"/>
  <c r="V112" i="2"/>
  <c r="W112" i="2" s="1"/>
  <c r="V118" i="2"/>
  <c r="W118" i="2" s="1"/>
  <c r="V123" i="2"/>
  <c r="W123" i="2" s="1"/>
  <c r="V129" i="2"/>
  <c r="W129" i="2" s="1"/>
  <c r="V133" i="2"/>
  <c r="W133" i="2" s="1"/>
  <c r="V137" i="2"/>
  <c r="W137" i="2" s="1"/>
  <c r="V141" i="2"/>
  <c r="W141" i="2" s="1"/>
  <c r="V145" i="2"/>
  <c r="W145" i="2" s="1"/>
  <c r="V149" i="2"/>
  <c r="W149" i="2" s="1"/>
  <c r="V153" i="2"/>
  <c r="W153" i="2" s="1"/>
  <c r="V157" i="2"/>
  <c r="W157" i="2" s="1"/>
  <c r="V161" i="2"/>
  <c r="W161" i="2" s="1"/>
  <c r="V165" i="2"/>
  <c r="W165" i="2" s="1"/>
  <c r="V169" i="2"/>
  <c r="W169" i="2" s="1"/>
  <c r="V179" i="2"/>
  <c r="W179" i="2" s="1"/>
  <c r="V184" i="2"/>
  <c r="W184" i="2" s="1"/>
  <c r="V189" i="2"/>
  <c r="W189" i="2" s="1"/>
  <c r="V203" i="2"/>
  <c r="W203" i="2" s="1"/>
  <c r="V60" i="2"/>
  <c r="W60" i="2" s="1"/>
  <c r="T112" i="2"/>
  <c r="U112" i="2" s="1"/>
  <c r="T118" i="2"/>
  <c r="U118" i="2" s="1"/>
  <c r="T123" i="2"/>
  <c r="U123" i="2" s="1"/>
  <c r="T129" i="2"/>
  <c r="U129" i="2" s="1"/>
  <c r="T133" i="2"/>
  <c r="U133" i="2" s="1"/>
  <c r="T137" i="2"/>
  <c r="U137" i="2" s="1"/>
  <c r="T141" i="2"/>
  <c r="U141" i="2" s="1"/>
  <c r="T145" i="2"/>
  <c r="U145" i="2" s="1"/>
  <c r="T149" i="2"/>
  <c r="U149" i="2" s="1"/>
  <c r="T153" i="2"/>
  <c r="U153" i="2" s="1"/>
  <c r="T157" i="2"/>
  <c r="U157" i="2" s="1"/>
  <c r="T161" i="2"/>
  <c r="U161" i="2" s="1"/>
  <c r="T165" i="2"/>
  <c r="U165" i="2" s="1"/>
  <c r="T169" i="2"/>
  <c r="U169" i="2" s="1"/>
  <c r="T179" i="2"/>
  <c r="U179" i="2" s="1"/>
  <c r="T184" i="2"/>
  <c r="U184" i="2" s="1"/>
  <c r="T189" i="2"/>
  <c r="U189" i="2" s="1"/>
  <c r="T203" i="2"/>
  <c r="U203" i="2" s="1"/>
  <c r="T60" i="2"/>
  <c r="R63" i="2"/>
  <c r="S63" i="2" s="1"/>
  <c r="R67" i="2"/>
  <c r="S67" i="2" s="1"/>
  <c r="R72" i="2"/>
  <c r="S72" i="2" s="1"/>
  <c r="R76" i="2"/>
  <c r="S76" i="2" s="1"/>
  <c r="R81" i="2"/>
  <c r="S81" i="2" s="1"/>
  <c r="R86" i="2"/>
  <c r="S86" i="2" s="1"/>
  <c r="R90" i="2"/>
  <c r="S90" i="2" s="1"/>
  <c r="R97" i="2"/>
  <c r="S97" i="2" s="1"/>
  <c r="R101" i="2"/>
  <c r="S101" i="2" s="1"/>
  <c r="R105" i="2"/>
  <c r="S105" i="2" s="1"/>
  <c r="R109" i="2"/>
  <c r="S109" i="2" s="1"/>
  <c r="R113" i="2"/>
  <c r="S113" i="2" s="1"/>
  <c r="R119" i="2"/>
  <c r="S119" i="2" s="1"/>
  <c r="R124" i="2"/>
  <c r="S124" i="2" s="1"/>
  <c r="R130" i="2"/>
  <c r="S130" i="2" s="1"/>
  <c r="R134" i="2"/>
  <c r="S134" i="2" s="1"/>
  <c r="R138" i="2"/>
  <c r="S138" i="2" s="1"/>
  <c r="R142" i="2"/>
  <c r="S142" i="2" s="1"/>
  <c r="R146" i="2"/>
  <c r="S146" i="2" s="1"/>
  <c r="R150" i="2"/>
  <c r="S150" i="2" s="1"/>
  <c r="R154" i="2"/>
  <c r="S154" i="2" s="1"/>
  <c r="R158" i="2"/>
  <c r="S158" i="2" s="1"/>
  <c r="R162" i="2"/>
  <c r="S162" i="2" s="1"/>
  <c r="R166" i="2"/>
  <c r="S166" i="2" s="1"/>
  <c r="R170" i="2"/>
  <c r="S170" i="2" s="1"/>
  <c r="R180" i="2"/>
  <c r="S180" i="2" s="1"/>
  <c r="R185" i="2"/>
  <c r="S185" i="2" s="1"/>
  <c r="R190" i="2"/>
  <c r="S190" i="2" s="1"/>
  <c r="P62" i="2"/>
  <c r="Q62" i="2" s="1"/>
  <c r="P66" i="2"/>
  <c r="Q66" i="2" s="1"/>
  <c r="P71" i="2"/>
  <c r="Q71" i="2" s="1"/>
  <c r="P75" i="2"/>
  <c r="Q75" i="2" s="1"/>
  <c r="P80" i="2"/>
  <c r="Q80" i="2" s="1"/>
  <c r="P85" i="2"/>
  <c r="Q85" i="2" s="1"/>
  <c r="P89" i="2"/>
  <c r="Q89" i="2" s="1"/>
  <c r="P93" i="2"/>
  <c r="Q93" i="2" s="1"/>
  <c r="P100" i="2"/>
  <c r="Q100" i="2" s="1"/>
  <c r="P104" i="2"/>
  <c r="Q104" i="2" s="1"/>
  <c r="P108" i="2"/>
  <c r="Q108" i="2" s="1"/>
  <c r="P112" i="2"/>
  <c r="Q112" i="2" s="1"/>
  <c r="P118" i="2"/>
  <c r="Q118" i="2" s="1"/>
  <c r="P123" i="2"/>
  <c r="Q123" i="2" s="1"/>
  <c r="P129" i="2"/>
  <c r="Q129" i="2" s="1"/>
  <c r="P133" i="2"/>
  <c r="Q133" i="2" s="1"/>
  <c r="P137" i="2"/>
  <c r="Q137" i="2" s="1"/>
  <c r="P141" i="2"/>
  <c r="Q141" i="2" s="1"/>
  <c r="P145" i="2"/>
  <c r="Q145" i="2" s="1"/>
  <c r="P153" i="2"/>
  <c r="Q153" i="2" s="1"/>
  <c r="P161" i="2"/>
  <c r="Q161" i="2" s="1"/>
  <c r="P169" i="2"/>
  <c r="Q169" i="2" s="1"/>
  <c r="P184" i="2"/>
  <c r="Q184" i="2" s="1"/>
  <c r="P203" i="2"/>
  <c r="Q203" i="2" s="1"/>
  <c r="AD60" i="2" l="1"/>
  <c r="U60" i="2"/>
  <c r="AB60" i="2"/>
  <c r="Q60" i="2"/>
  <c r="AA60" i="2"/>
  <c r="O60" i="2"/>
  <c r="AC60" i="2"/>
  <c r="AE60" i="2"/>
  <c r="X60" i="2"/>
  <c r="X62" i="2" s="1"/>
</calcChain>
</file>

<file path=xl/sharedStrings.xml><?xml version="1.0" encoding="utf-8"?>
<sst xmlns="http://schemas.openxmlformats.org/spreadsheetml/2006/main" count="3629" uniqueCount="1368">
  <si>
    <t>Libra</t>
  </si>
  <si>
    <t>Italicvm pondum</t>
  </si>
  <si>
    <t>=po</t>
  </si>
  <si>
    <t>Semilibra</t>
  </si>
  <si>
    <t>Uncia</t>
  </si>
  <si>
    <t>k.mo</t>
  </si>
  <si>
    <t>Italicvs Modius</t>
  </si>
  <si>
    <t>Passvs Mille</t>
  </si>
  <si>
    <t>Km.</t>
  </si>
  <si>
    <t>Cvbitvm</t>
  </si>
  <si>
    <t>cm.</t>
  </si>
  <si>
    <t>Pes</t>
  </si>
  <si>
    <t>Digitvs</t>
  </si>
  <si>
    <t>par</t>
  </si>
  <si>
    <t>paia</t>
  </si>
  <si>
    <t>Fascis, fascicvlvs</t>
  </si>
  <si>
    <t>Tela , quaternio</t>
  </si>
  <si>
    <t>Forma</t>
  </si>
  <si>
    <t>CIBO</t>
  </si>
  <si>
    <t>K.mo</t>
  </si>
  <si>
    <t>Denari</t>
  </si>
  <si>
    <t>Orzo</t>
  </si>
  <si>
    <t>Segale</t>
  </si>
  <si>
    <t>Gallette Militari</t>
  </si>
  <si>
    <t>Panico</t>
  </si>
  <si>
    <t>Lenticchie</t>
  </si>
  <si>
    <t>Erbette</t>
  </si>
  <si>
    <t>17,511 Litri</t>
  </si>
  <si>
    <t>Piselli senza buccia</t>
  </si>
  <si>
    <t>Avena</t>
  </si>
  <si>
    <t>Lupini</t>
  </si>
  <si>
    <t>301 d. C.</t>
  </si>
  <si>
    <t>Semi di lino</t>
  </si>
  <si>
    <t>Riso pulito</t>
  </si>
  <si>
    <t>Orzo pulito</t>
  </si>
  <si>
    <t>Semi di Sesamo</t>
  </si>
  <si>
    <t>Semi di Fieno</t>
  </si>
  <si>
    <t>Semi di erba Medica</t>
  </si>
  <si>
    <t>Semi di Canapa</t>
  </si>
  <si>
    <t>Vescia secca</t>
  </si>
  <si>
    <t>Semi di Papavero</t>
  </si>
  <si>
    <t>Cumino pulito</t>
  </si>
  <si>
    <t>Semi di Rafano</t>
  </si>
  <si>
    <t>Semi di Senape</t>
  </si>
  <si>
    <t>Italicvs Sextarivs</t>
  </si>
  <si>
    <t>Litri</t>
  </si>
  <si>
    <t>VINI</t>
  </si>
  <si>
    <t>Sextarivs =0,574 litri</t>
  </si>
  <si>
    <t>Vino Piceno</t>
  </si>
  <si>
    <t>Vino Tiburtino</t>
  </si>
  <si>
    <t>Vino Sabino</t>
  </si>
  <si>
    <t>Vino  Amminnei</t>
  </si>
  <si>
    <t>Vino Saiti</t>
  </si>
  <si>
    <t>Vino di Sorrento</t>
  </si>
  <si>
    <t>Vino Falerno</t>
  </si>
  <si>
    <t>Vino rustico</t>
  </si>
  <si>
    <t>Birra di Malto</t>
  </si>
  <si>
    <t>Liquore di mosto di moeonia (Lidia)</t>
  </si>
  <si>
    <t>Vino al miele dorato di Attica</t>
  </si>
  <si>
    <t>Vino all'Assenzio</t>
  </si>
  <si>
    <t>Vino Speziato</t>
  </si>
  <si>
    <t xml:space="preserve">Sextarivs </t>
  </si>
  <si>
    <t>Vino rosato</t>
  </si>
  <si>
    <t>Fiore d'Olio</t>
  </si>
  <si>
    <t>Olio di seconda spremitura</t>
  </si>
  <si>
    <t>Olio da cibo</t>
  </si>
  <si>
    <t>Olio di Rafano</t>
  </si>
  <si>
    <t>Aceto</t>
  </si>
  <si>
    <t>Salsa di pesce (garum)</t>
  </si>
  <si>
    <t>Salsa di pesce (garum) 2 scelta</t>
  </si>
  <si>
    <t>Sale</t>
  </si>
  <si>
    <t>Modio da 17,511 L.</t>
  </si>
  <si>
    <t>Sale speziato</t>
  </si>
  <si>
    <t>Miglior miele</t>
  </si>
  <si>
    <t>Miele di seconda scelta</t>
  </si>
  <si>
    <t>OLI E SPEZIE</t>
  </si>
  <si>
    <t>CARNI</t>
  </si>
  <si>
    <t>Carne Porcina</t>
  </si>
  <si>
    <t>Carne di Manzo</t>
  </si>
  <si>
    <t>Carne Caprina</t>
  </si>
  <si>
    <t>Carne di fegato grasso</t>
  </si>
  <si>
    <t>Lardo di prima scelta</t>
  </si>
  <si>
    <t xml:space="preserve">Prosciutto Menapicae vel Cerritanae </t>
  </si>
  <si>
    <t>Prosciutto della Marsica</t>
  </si>
  <si>
    <t>Strutto fresco</t>
  </si>
  <si>
    <t>Pancetta</t>
  </si>
  <si>
    <t>Carne macinata di Manzo</t>
  </si>
  <si>
    <t>Fagiano di allevamento</t>
  </si>
  <si>
    <t>cadauno</t>
  </si>
  <si>
    <t>Fagiano selvatico</t>
  </si>
  <si>
    <t>Fagiana da allevamento</t>
  </si>
  <si>
    <t>Fagiana selvatica</t>
  </si>
  <si>
    <t>Pollo</t>
  </si>
  <si>
    <t>Pernice</t>
  </si>
  <si>
    <t>Tortora</t>
  </si>
  <si>
    <t>Tortora selvatica</t>
  </si>
  <si>
    <t>Una decina di Tordi</t>
  </si>
  <si>
    <t>decina</t>
  </si>
  <si>
    <t>Un paio di Colombe</t>
  </si>
  <si>
    <t>paio</t>
  </si>
  <si>
    <t>Francolino</t>
  </si>
  <si>
    <t>Oca da allevamento</t>
  </si>
  <si>
    <t>Un paio di Anatre</t>
  </si>
  <si>
    <t>Lepre</t>
  </si>
  <si>
    <t>Coniglio</t>
  </si>
  <si>
    <t>Coturnici</t>
  </si>
  <si>
    <t>Coturnici selvatiche</t>
  </si>
  <si>
    <t>Beccafichi</t>
  </si>
  <si>
    <t>Passeri</t>
  </si>
  <si>
    <t>Ghiri</t>
  </si>
  <si>
    <t>Storni</t>
  </si>
  <si>
    <t>Cinghiale</t>
  </si>
  <si>
    <t>Soiattolo</t>
  </si>
  <si>
    <t>Cervo</t>
  </si>
  <si>
    <t>Porcellino da latte</t>
  </si>
  <si>
    <t>Agnello</t>
  </si>
  <si>
    <t>Capretto</t>
  </si>
  <si>
    <t>Burro</t>
  </si>
  <si>
    <t>PESCI</t>
  </si>
  <si>
    <t>Pesci marini squamosi</t>
  </si>
  <si>
    <t>Pesci marini seconda scelta</t>
  </si>
  <si>
    <t>Pesci di fiume prima scelta</t>
  </si>
  <si>
    <t>Pesci di fiume seconda scelta</t>
  </si>
  <si>
    <t>Pesci sotto sale</t>
  </si>
  <si>
    <t>Ostriche</t>
  </si>
  <si>
    <t>Ricci di mare</t>
  </si>
  <si>
    <t>Ricci fi mare puliti freschi</t>
  </si>
  <si>
    <t>Ricci di mare sotto sale</t>
  </si>
  <si>
    <t>Cento</t>
  </si>
  <si>
    <t>Sextarivs</t>
  </si>
  <si>
    <t>Molluschi bivalvi spinosi (reginella)</t>
  </si>
  <si>
    <t>Salsa di pesce secco</t>
  </si>
  <si>
    <t>Sarde e Sardine</t>
  </si>
  <si>
    <t>Cardi</t>
  </si>
  <si>
    <t>Cinquina</t>
  </si>
  <si>
    <t>Decina</t>
  </si>
  <si>
    <t>72.000 Denari per Libra d'oro</t>
  </si>
  <si>
    <t>L'Aureo da 5,45 gr. = 3.600 Folles nel 301</t>
  </si>
  <si>
    <t xml:space="preserve"> </t>
  </si>
  <si>
    <t>Indivia scelta</t>
  </si>
  <si>
    <t>indivia di seconda scelta</t>
  </si>
  <si>
    <t>Malva grande</t>
  </si>
  <si>
    <t>cinquina</t>
  </si>
  <si>
    <t>Malva di seconda scelta</t>
  </si>
  <si>
    <t>Lattuga di prima scelta</t>
  </si>
  <si>
    <t>Lattuga di seconda scelta</t>
  </si>
  <si>
    <t>Prezzi/oro</t>
  </si>
  <si>
    <t>Euro/Au oggi</t>
  </si>
  <si>
    <t>Frumento</t>
  </si>
  <si>
    <t>326-330</t>
  </si>
  <si>
    <t>Denari  X gr. Au</t>
  </si>
  <si>
    <t>inflazione 301-330</t>
  </si>
  <si>
    <t>media annua</t>
  </si>
  <si>
    <t>Cime prima scelta</t>
  </si>
  <si>
    <t>un fascio</t>
  </si>
  <si>
    <t>ventina</t>
  </si>
  <si>
    <t>Cime seconda scelta</t>
  </si>
  <si>
    <t>Porri di primascelta</t>
  </si>
  <si>
    <t>Porri di seconda scelta</t>
  </si>
  <si>
    <t>Barbabietole di prima scelta</t>
  </si>
  <si>
    <t>Barbabietole di seconda scelta</t>
  </si>
  <si>
    <t>Radicchio prima scelta</t>
  </si>
  <si>
    <t>Radicchio seconda scelta</t>
  </si>
  <si>
    <t>Rape di prima scelta</t>
  </si>
  <si>
    <t>Rape di seconda scelta</t>
  </si>
  <si>
    <t>Cipolle verdi prima scelta</t>
  </si>
  <si>
    <t>Cipolle verdi seconda scelta</t>
  </si>
  <si>
    <t>cinquantina</t>
  </si>
  <si>
    <t>Cipolle secche</t>
  </si>
  <si>
    <t>Aglio</t>
  </si>
  <si>
    <t>fasci da venti</t>
  </si>
  <si>
    <t>Capperi</t>
  </si>
  <si>
    <t>Zucca di prima scelta</t>
  </si>
  <si>
    <t>Zucca di seconda scelta</t>
  </si>
  <si>
    <t>Cetrioli di prima scelta</t>
  </si>
  <si>
    <t>Cetrioli di seconda scelta</t>
  </si>
  <si>
    <t>due</t>
  </si>
  <si>
    <t>quattro</t>
  </si>
  <si>
    <t>Cetrioli rotondi seconda scelta</t>
  </si>
  <si>
    <t>Meloni</t>
  </si>
  <si>
    <t>Cetrioli rotondi Campani</t>
  </si>
  <si>
    <t>Asparagi</t>
  </si>
  <si>
    <t>Asparagi selvatici</t>
  </si>
  <si>
    <t>cinquanta</t>
  </si>
  <si>
    <t xml:space="preserve">Ceci verdi </t>
  </si>
  <si>
    <t>quattro sacchetti</t>
  </si>
  <si>
    <t>Cuore di palma</t>
  </si>
  <si>
    <t>quarantina</t>
  </si>
  <si>
    <t>Bulbi Africani</t>
  </si>
  <si>
    <t>Bulbi Africani piccoli</t>
  </si>
  <si>
    <t>Uova</t>
  </si>
  <si>
    <t>fasci da venticinque</t>
  </si>
  <si>
    <t>Pastinaca Sativa piccole radici</t>
  </si>
  <si>
    <t>fasci da cinquanta</t>
  </si>
  <si>
    <t>Gasteropodi di mare</t>
  </si>
  <si>
    <t>quaranta</t>
  </si>
  <si>
    <t>Castagne</t>
  </si>
  <si>
    <t>centinaio</t>
  </si>
  <si>
    <t>Noci verdi</t>
  </si>
  <si>
    <t>Noci secche</t>
  </si>
  <si>
    <t>Mandorle</t>
  </si>
  <si>
    <t>Nocciole</t>
  </si>
  <si>
    <t>Pinoli</t>
  </si>
  <si>
    <t>Pistacchi</t>
  </si>
  <si>
    <t>Italicvs sextans</t>
  </si>
  <si>
    <t>Cigliege</t>
  </si>
  <si>
    <t>quattro paia</t>
  </si>
  <si>
    <t>Albicocche</t>
  </si>
  <si>
    <t>Pesca gialla prima scelta</t>
  </si>
  <si>
    <t>Pesca gialla seconda scelta</t>
  </si>
  <si>
    <t>Pesca  prima scelta</t>
  </si>
  <si>
    <t>Pesca  seconda scelta</t>
  </si>
  <si>
    <t>Mele prima scelta</t>
  </si>
  <si>
    <t>Mele seconda scelta</t>
  </si>
  <si>
    <t>Frutto di rosa</t>
  </si>
  <si>
    <t>cento</t>
  </si>
  <si>
    <t>Prugne gialle prima scelta</t>
  </si>
  <si>
    <t>Prugne gialle seconda scelta</t>
  </si>
  <si>
    <t>trentina</t>
  </si>
  <si>
    <t>Mela granata</t>
  </si>
  <si>
    <t>Mela granata piccola</t>
  </si>
  <si>
    <t>Mele cotogne seconda scelta</t>
  </si>
  <si>
    <t>Limone grande</t>
  </si>
  <si>
    <t>Limone piccolo</t>
  </si>
  <si>
    <t>More</t>
  </si>
  <si>
    <t>venticinque</t>
  </si>
  <si>
    <t>Fichi prima scelta</t>
  </si>
  <si>
    <t>Fichi seconda scelta</t>
  </si>
  <si>
    <t>Uva brumasta nera</t>
  </si>
  <si>
    <t>Libre 4</t>
  </si>
  <si>
    <t>otto</t>
  </si>
  <si>
    <t>Datteri seconda scelta</t>
  </si>
  <si>
    <t>sedici</t>
  </si>
  <si>
    <t>Datteri piccoli</t>
  </si>
  <si>
    <t>ventcinque</t>
  </si>
  <si>
    <t>Datteri Nicolaus lunghi</t>
  </si>
  <si>
    <t>Ficus varietà carica</t>
  </si>
  <si>
    <t>Olive di Tarso</t>
  </si>
  <si>
    <t>Olive Columbate</t>
  </si>
  <si>
    <t>Olive nera</t>
  </si>
  <si>
    <t>Uva passa</t>
  </si>
  <si>
    <t>Latte di pecora</t>
  </si>
  <si>
    <t>Formaggio fresco</t>
  </si>
  <si>
    <t>RETRIBUZIONI E COMPENSI</t>
  </si>
  <si>
    <t>Operaio generico</t>
  </si>
  <si>
    <t>paga di un giorno</t>
  </si>
  <si>
    <t>Artigiano nel settore dei metalli</t>
  </si>
  <si>
    <t>Artigiano nel settore dei legnami</t>
  </si>
  <si>
    <t>Addetto alla fabricazione della calce</t>
  </si>
  <si>
    <t>Operaio da costruzioni</t>
  </si>
  <si>
    <t>Scalpellino per i marmi</t>
  </si>
  <si>
    <t>imbianchino</t>
  </si>
  <si>
    <t>Magazziniere, addetto ai musei</t>
  </si>
  <si>
    <t>Addetto ai mosaici</t>
  </si>
  <si>
    <t>Pittore di immagini</t>
  </si>
  <si>
    <t>Carpentiere</t>
  </si>
  <si>
    <t>Fabbro Ferraio</t>
  </si>
  <si>
    <t>Fornaio</t>
  </si>
  <si>
    <t>Preparatore di mattoni crudi</t>
  </si>
  <si>
    <t xml:space="preserve">ogni quattro piedi  </t>
  </si>
  <si>
    <t>Scavatore di terra</t>
  </si>
  <si>
    <t xml:space="preserve"> ogni otto piedi</t>
  </si>
  <si>
    <t>Addetto ai Cammelli, asini, muli</t>
  </si>
  <si>
    <t>Pastore</t>
  </si>
  <si>
    <t>paga per animale</t>
  </si>
  <si>
    <t>Parrucchiere</t>
  </si>
  <si>
    <t>per persona</t>
  </si>
  <si>
    <t>Tosatore di pecore</t>
  </si>
  <si>
    <t>per animale</t>
  </si>
  <si>
    <t xml:space="preserve">Veterinario </t>
  </si>
  <si>
    <t>Lavorazione dell' Oricalco</t>
  </si>
  <si>
    <t>Lavorazione del rame</t>
  </si>
  <si>
    <t>Lavorazione del rame per pentole e vari</t>
  </si>
  <si>
    <t>Lavorazione delle statue e dei sigilli</t>
  </si>
  <si>
    <t>Applicazione di ornamenti in bronzo</t>
  </si>
  <si>
    <t>Creatori di immagini di bronzo</t>
  </si>
  <si>
    <t>Creatori di statue di gesso</t>
  </si>
  <si>
    <t>Addetti alla fognature</t>
  </si>
  <si>
    <t>Addetti all'acquedotto</t>
  </si>
  <si>
    <t>Arrotini per spade</t>
  </si>
  <si>
    <t>Arrotini di scuri bipenni</t>
  </si>
  <si>
    <t>cadauna</t>
  </si>
  <si>
    <t xml:space="preserve">Arrotini di scuri </t>
  </si>
  <si>
    <t>Preparatori dei foderi delle spade</t>
  </si>
  <si>
    <t>Srittori in bella calligrafia</t>
  </si>
  <si>
    <t>100 righe</t>
  </si>
  <si>
    <t>Srittori in genere</t>
  </si>
  <si>
    <t>Compilazione di elenchi e tabelle</t>
  </si>
  <si>
    <t>Sarto per taglio, cucitura, ornamenti</t>
  </si>
  <si>
    <t xml:space="preserve">Sarto per taglio, cucitura, ornamenti 2a </t>
  </si>
  <si>
    <t>Sarto per mantelli militari</t>
  </si>
  <si>
    <t>Pantalonaio</t>
  </si>
  <si>
    <t>Cucitore di calze</t>
  </si>
  <si>
    <t xml:space="preserve"> a paia</t>
  </si>
  <si>
    <t>Costruttori di borse e bagagli</t>
  </si>
  <si>
    <t>Sarti per abiti in velluto</t>
  </si>
  <si>
    <t>Sarti per taglio e cucitura di sete</t>
  </si>
  <si>
    <t>Sarti per vesti grossolane</t>
  </si>
  <si>
    <t>Sarto per coperte di cavallo</t>
  </si>
  <si>
    <t xml:space="preserve">Tintore di tuniche femminili </t>
  </si>
  <si>
    <t>Tintore di tuniche femminili usate</t>
  </si>
  <si>
    <t xml:space="preserve">Tintore di camice da uomo in tela </t>
  </si>
  <si>
    <t>Tintore di camice da uomo in tela usate</t>
  </si>
  <si>
    <t xml:space="preserve">Tintore di camice da bambino </t>
  </si>
  <si>
    <t>Tintore di camice da bambino usate</t>
  </si>
  <si>
    <t>Tintore di tende</t>
  </si>
  <si>
    <t>Tintore di tende usate</t>
  </si>
  <si>
    <t>Tintore di tappeti greggi</t>
  </si>
  <si>
    <t>Tintore di tappeti usati</t>
  </si>
  <si>
    <t>Fornitore di tavolette di cera per scolari</t>
  </si>
  <si>
    <t>Paga mensile</t>
  </si>
  <si>
    <t>Pedagogo per singolo  studente</t>
  </si>
  <si>
    <t>Maestro di lettere per singolo stubente</t>
  </si>
  <si>
    <t>Maestro di aritmetica per singolo stubente</t>
  </si>
  <si>
    <t>Insegnante di scrittura</t>
  </si>
  <si>
    <t>Insegnante di storia</t>
  </si>
  <si>
    <t>insegnante di grammatica greca e latina</t>
  </si>
  <si>
    <t>Insegnante di legge e di filosofia</t>
  </si>
  <si>
    <t>Insegnante di Architettura</t>
  </si>
  <si>
    <t>Addetto alla custodia di vesti nelle terme</t>
  </si>
  <si>
    <t>a persona</t>
  </si>
  <si>
    <t>Addetto ai lavacri nelle terme</t>
  </si>
  <si>
    <t>DELLE PELLI E CUOI</t>
  </si>
  <si>
    <t>Pelle Babilonica di prima scelta</t>
  </si>
  <si>
    <t>Pelle Babilonica di seconda scelta</t>
  </si>
  <si>
    <t>Pelle Tralliana</t>
  </si>
  <si>
    <t>Pelle di Fenicia</t>
  </si>
  <si>
    <t>Pelle Lacchena</t>
  </si>
  <si>
    <t>Cuoio di bue prima scelta</t>
  </si>
  <si>
    <t>Cuoio preparato per suole da scarpe</t>
  </si>
  <si>
    <t>Cuoio preparato per cinghie</t>
  </si>
  <si>
    <t>Cuoio preparato per cinghie seconda scelta</t>
  </si>
  <si>
    <t>Pelle  di Capretto</t>
  </si>
  <si>
    <t>Pelle di Capretto conciato</t>
  </si>
  <si>
    <t>Pelle di capra</t>
  </si>
  <si>
    <t>Pelle di capra conciata</t>
  </si>
  <si>
    <t>Vello di prima scelta</t>
  </si>
  <si>
    <t>Cappuccio di pelle</t>
  </si>
  <si>
    <t>Pelle di Montone</t>
  </si>
  <si>
    <t>Pelle trattata di Montone</t>
  </si>
  <si>
    <t>Pelle di Iena</t>
  </si>
  <si>
    <t>Pelle di Iena trattata</t>
  </si>
  <si>
    <t>Pelle di Antilope</t>
  </si>
  <si>
    <t>Pelle di Antilope lavorata</t>
  </si>
  <si>
    <t>Pelle di Cervo</t>
  </si>
  <si>
    <t>Pelle di Cervo lavorata</t>
  </si>
  <si>
    <t>Pelle di Pecora</t>
  </si>
  <si>
    <t>Pelle di Pecora lavorata</t>
  </si>
  <si>
    <t>Pelle di Lupo</t>
  </si>
  <si>
    <t>Pelle di Lupo conciata</t>
  </si>
  <si>
    <t>Pelle di Castoro</t>
  </si>
  <si>
    <t>Pelle di Castoro lavorata</t>
  </si>
  <si>
    <t>Pelle dìorso trattata</t>
  </si>
  <si>
    <t>Pelle d'orso</t>
  </si>
  <si>
    <t>Pelle di vitello marino</t>
  </si>
  <si>
    <t>Pelle di vitello marino trattata</t>
  </si>
  <si>
    <t xml:space="preserve">Pelle di Lince </t>
  </si>
  <si>
    <t>Pelle di Lince  trattata</t>
  </si>
  <si>
    <t>Pelle di Leopardo</t>
  </si>
  <si>
    <t>Pelle di Leopardo trattata</t>
  </si>
  <si>
    <t>Pelle di Leone trattata</t>
  </si>
  <si>
    <t>SCARPE E SANDALI</t>
  </si>
  <si>
    <t>Scarpe grandi</t>
  </si>
  <si>
    <t>Scarpe di seconda misura</t>
  </si>
  <si>
    <t>Scarpe da donna</t>
  </si>
  <si>
    <t>Scarpe da bambino</t>
  </si>
  <si>
    <t>Stivali</t>
  </si>
  <si>
    <t>Stivali mlitari senza stringhe</t>
  </si>
  <si>
    <t>Stivaletti stile Patrizio</t>
  </si>
  <si>
    <t>Scarpe da Senatore</t>
  </si>
  <si>
    <t>Scarpe da Equestre</t>
  </si>
  <si>
    <t>Stivali da donna</t>
  </si>
  <si>
    <t>Stivali militari da campagna</t>
  </si>
  <si>
    <t>Sandali  da uomo stile Gallico mono suola</t>
  </si>
  <si>
    <t>Sandali da uomo stile Gallico suola doppia</t>
  </si>
  <si>
    <t>Sandali Gallici da marcia</t>
  </si>
  <si>
    <t>Sandali di toro femminili doppia suola</t>
  </si>
  <si>
    <t>Sandali di toro femminili mono suola</t>
  </si>
  <si>
    <t>Sandali tipo babilonnese</t>
  </si>
  <si>
    <t>Sandali rossi o di Fenicia</t>
  </si>
  <si>
    <t xml:space="preserve">Sandali da uomo </t>
  </si>
  <si>
    <t>Sandali da donna</t>
  </si>
  <si>
    <t>Briglia per Auriga</t>
  </si>
  <si>
    <t>Frusta con manico per muli</t>
  </si>
  <si>
    <t>Recipiente di canne</t>
  </si>
  <si>
    <t>Prostituta da taverna</t>
  </si>
  <si>
    <t>prestazione</t>
  </si>
  <si>
    <t>Otre per Olio</t>
  </si>
  <si>
    <t>Otre a nolo</t>
  </si>
  <si>
    <t>giornaliero</t>
  </si>
  <si>
    <t>Otre di grande dimensione</t>
  </si>
  <si>
    <t>Borsa Babilonica</t>
  </si>
  <si>
    <t>Borsa larga Alessandrina</t>
  </si>
  <si>
    <t>Borsa bianca alta 4 dita</t>
  </si>
  <si>
    <t>Borsa di cuoio di bue da tracolla</t>
  </si>
  <si>
    <t>Borsa bianca alta 6  dita</t>
  </si>
  <si>
    <t>Morso e testiera da mulo</t>
  </si>
  <si>
    <t>Testiera per mulo</t>
  </si>
  <si>
    <t>Briglie complete morso per cavallo</t>
  </si>
  <si>
    <t xml:space="preserve">Sella equestre con anelli </t>
  </si>
  <si>
    <t>Paramenti con frusta per mulo</t>
  </si>
  <si>
    <t>Fionda da lacio militare</t>
  </si>
  <si>
    <t>Zaino militare</t>
  </si>
  <si>
    <t>305 follis</t>
  </si>
  <si>
    <t>307 Follis</t>
  </si>
  <si>
    <t>312 Follis</t>
  </si>
  <si>
    <t>320 follis</t>
  </si>
  <si>
    <t>326-330 Follis</t>
  </si>
  <si>
    <t>Fave secche</t>
  </si>
  <si>
    <t>Piselli con buccia</t>
  </si>
  <si>
    <t>STRISCE DI CUOIO</t>
  </si>
  <si>
    <t>RETRIBUZIONI E COMPENSI 2° foglio</t>
  </si>
  <si>
    <t>Denari per gr. Au.</t>
  </si>
  <si>
    <t>gr. Au.</t>
  </si>
  <si>
    <t>Anno 301</t>
  </si>
  <si>
    <t>ODORI UOVA  FRUTTA 2° foglio</t>
  </si>
  <si>
    <t>DELLE PELLI E CUOI 2° foglio</t>
  </si>
  <si>
    <t>UNITA' DI MISURA LATINE</t>
  </si>
  <si>
    <t>I.mo.</t>
  </si>
  <si>
    <t>I.s.</t>
  </si>
  <si>
    <t>Libra=327,45 gr.</t>
  </si>
  <si>
    <t>Oncia = 27,28 gr.</t>
  </si>
  <si>
    <t>Libra/Italicvm pondvm</t>
  </si>
  <si>
    <t>equiv. in gr. oro</t>
  </si>
  <si>
    <t>Centenarivm</t>
  </si>
  <si>
    <t>kastrensis modivs</t>
  </si>
  <si>
    <t>Italicvs Modivs</t>
  </si>
  <si>
    <t xml:space="preserve">Pane di miglio </t>
  </si>
  <si>
    <t>Ceci</t>
  </si>
  <si>
    <t>Fieno greco (trigonella)</t>
  </si>
  <si>
    <t>Semi di Senape in salsa</t>
  </si>
  <si>
    <t>Vino di vecchio  prima qualità</t>
  </si>
  <si>
    <t>Vino vecchio seconda qualità</t>
  </si>
  <si>
    <t>Decotto di mosto</t>
  </si>
  <si>
    <t>Miele di Fenicia (di datteri)</t>
  </si>
  <si>
    <t>Spelta Pulita (Farro)</t>
  </si>
  <si>
    <t>Spelta integrale (Farro)</t>
  </si>
  <si>
    <t>Matrice di scrofa</t>
  </si>
  <si>
    <t>Carne macinata di maiale (salciccia)</t>
  </si>
  <si>
    <t>Salcicce tipo Lucano</t>
  </si>
  <si>
    <t>Salcicce di Manzo Lucano</t>
  </si>
  <si>
    <t>Oca selvatica</t>
  </si>
  <si>
    <t>Un paio di Piccioni</t>
  </si>
  <si>
    <t>Pavone maschio</t>
  </si>
  <si>
    <t>Pavone femmina</t>
  </si>
  <si>
    <t>Quaglie</t>
  </si>
  <si>
    <t>Camoscio</t>
  </si>
  <si>
    <t>Sego</t>
  </si>
  <si>
    <t>VERDURA UOVA  FRUTTA</t>
  </si>
  <si>
    <t>Cuori di Carciofo</t>
  </si>
  <si>
    <t>Giuggiole</t>
  </si>
  <si>
    <t>Tartufi</t>
  </si>
  <si>
    <t>Maestro d'ascia</t>
  </si>
  <si>
    <t>Maestro d'ascia di navi d'acqua dolce</t>
  </si>
  <si>
    <t>Preparatore di pergamene 1 piede quadrato</t>
  </si>
  <si>
    <t>Ricompensa per un avvocato od un perito  1 istanza</t>
  </si>
  <si>
    <t>Ricompensa per un avvocato od un perito patrocinio</t>
  </si>
  <si>
    <t>Sandali dorati</t>
  </si>
  <si>
    <t>Pianelle di pelle bovina dorate</t>
  </si>
  <si>
    <t>Pianelle di pelle bovina foderate di lana</t>
  </si>
  <si>
    <t>Sella militare</t>
  </si>
  <si>
    <t>Cintura tipo babilonese</t>
  </si>
  <si>
    <t>Cintura larga Alessandrina</t>
  </si>
  <si>
    <t>Cinghia per busto babilonese</t>
  </si>
  <si>
    <t>Cintura alta 4 pollici colore bianco</t>
  </si>
  <si>
    <t>Cintura alta 6 pollici colore bianco</t>
  </si>
  <si>
    <t>OTRI</t>
  </si>
  <si>
    <t>Otre prima qualità</t>
  </si>
  <si>
    <t>Otre oleario</t>
  </si>
  <si>
    <t>Fitto di un otre al giorno</t>
  </si>
  <si>
    <t>MANUFATTI DI CUOIO</t>
  </si>
  <si>
    <t>Contenitore da 1 sestario</t>
  </si>
  <si>
    <t>Astuccio per cinque canne per scrivere</t>
  </si>
  <si>
    <t>Frusta per mulattiere con impugnatura</t>
  </si>
  <si>
    <t>Redini per cocchiere</t>
  </si>
  <si>
    <t>PELO DI CAPRA O DI CAMMELLO</t>
  </si>
  <si>
    <t>Pelo da trattare</t>
  </si>
  <si>
    <t>Peli tessuti per sacchi o bisacce</t>
  </si>
  <si>
    <t>Peli intrecciati a fune</t>
  </si>
  <si>
    <t>BASTI</t>
  </si>
  <si>
    <t>Per Bardotto</t>
  </si>
  <si>
    <t>Per Asino</t>
  </si>
  <si>
    <t>Per Cammello</t>
  </si>
  <si>
    <t>Cadauno</t>
  </si>
  <si>
    <t>BISACCE O SACCHI</t>
  </si>
  <si>
    <t>Un paio da 30  Libre</t>
  </si>
  <si>
    <t>Sacchi larghi  tre piedi e ad altezza variabile</t>
  </si>
  <si>
    <t>per Libra contenuta</t>
  </si>
  <si>
    <t>LEGNAME DA COSTRUZIONE</t>
  </si>
  <si>
    <t xml:space="preserve"> Tavole di Abete/Pino lunghe 50 cubiti di 2X2  cubiti</t>
  </si>
  <si>
    <t xml:space="preserve"> Tavole di Abete/Pino lunghe 45 cubiti di 2X2  cubiti</t>
  </si>
  <si>
    <t xml:space="preserve"> Tavole di Abete/Pino lunghe 40 cubiti di 2X2  cubiti</t>
  </si>
  <si>
    <t xml:space="preserve"> Tavole di Abete/Pino lunghe 35 cubiti di 2X2  cubiti</t>
  </si>
  <si>
    <t xml:space="preserve"> Tavole di Abete/Pino lunghe 28 cubiti di 2X2  cubiti</t>
  </si>
  <si>
    <t xml:space="preserve"> Tavole di Abete/Pino lunghe 30 cubiti di 36 X 36 Pollici</t>
  </si>
  <si>
    <t xml:space="preserve"> Tavole di Abete/Pino lunghe 28 cubiti di 32 X 32 Pollici</t>
  </si>
  <si>
    <t xml:space="preserve"> Tavole di Abete/Pino lunghe 25 cubiti di 32 X 32 Pollici</t>
  </si>
  <si>
    <t xml:space="preserve"> Tavole di Quercia lunghe 14 cubiti di 24 X 24 Pollici</t>
  </si>
  <si>
    <t xml:space="preserve"> Tavole di Frassino lunghe 14 cubiti di 24 X 24 Pollici</t>
  </si>
  <si>
    <t xml:space="preserve"> Tavole di Faggio lunghe 14 cubiti di 24 X 24 Pollici</t>
  </si>
  <si>
    <t xml:space="preserve"> Tavole di Cipresso lunghe 14 cubiti di 24 X 24 Pollici</t>
  </si>
  <si>
    <t xml:space="preserve"> Tavole di Abete/Pino lunghe 12 cubiti di 24 X 24 Pollici</t>
  </si>
  <si>
    <t>Operaio da segheria per piede quadrato di legno</t>
  </si>
  <si>
    <t>Operaio da segheria per 13 cubiti di lunghezza di legno</t>
  </si>
  <si>
    <t>Operaio da segheria per 13 cubiti di lunghezza  di 5 x 5 pollici</t>
  </si>
  <si>
    <t>Taglio di tavole da 3 cubiti x 1 cubito di larghezza</t>
  </si>
  <si>
    <t>Taglio di tavole da 2 cubiti x 1 cubito di larghezza</t>
  </si>
  <si>
    <t>Taglio di tavole da 1 piede x 1 piede</t>
  </si>
  <si>
    <t>?????                       25</t>
  </si>
  <si>
    <t>?????                  Quadrato ???</t>
  </si>
  <si>
    <t>Laccio per pali senza ferro</t>
  </si>
  <si>
    <t>Laccio per pali con ferro</t>
  </si>
  <si>
    <t>( Pali)               Senza ferro</t>
  </si>
  <si>
    <t>(Pali)                 Con ferro</t>
  </si>
  <si>
    <t>LETTI</t>
  </si>
  <si>
    <t>Letto di noce di 8 Piedi X 14 piedi</t>
  </si>
  <si>
    <t>Letto di bosso di 8 Piedi X 14 piedi</t>
  </si>
  <si>
    <t>Letto da locanda</t>
  </si>
  <si>
    <t>TELAI</t>
  </si>
  <si>
    <t>Telaio per vesti con tessuto a scacchi con tutti gli strumenti</t>
  </si>
  <si>
    <t>BOTTI</t>
  </si>
  <si>
    <t>Botte da 50 sextarii</t>
  </si>
  <si>
    <t>GIUNCO DI VIMINI PER CESTE</t>
  </si>
  <si>
    <t>Pulito</t>
  </si>
  <si>
    <t>non lavorato</t>
  </si>
  <si>
    <t>STRUMENTI PER TESSERE</t>
  </si>
  <si>
    <t>Spola di legno di bosso</t>
  </si>
  <si>
    <t>Spola di legno vari</t>
  </si>
  <si>
    <t>Pettine di bosso</t>
  </si>
  <si>
    <t>Pettine di legni diversi</t>
  </si>
  <si>
    <t>Fuso co fusaiolo di bosso</t>
  </si>
  <si>
    <t>Fuso co fusaiolo di legni vari</t>
  </si>
  <si>
    <t>Pettine da donna di bosso</t>
  </si>
  <si>
    <t>ogni 4</t>
  </si>
  <si>
    <t>Aghi da donna di osso</t>
  </si>
  <si>
    <t>Ago di Tartaruga</t>
  </si>
  <si>
    <t>Pali di legno</t>
  </si>
  <si>
    <t>Canne grandi</t>
  </si>
  <si>
    <t>Canne piccole</t>
  </si>
  <si>
    <t>Asta di legno di Corniolo</t>
  </si>
  <si>
    <t>Asta per pertica</t>
  </si>
  <si>
    <t>Scala a pioli da 30 gradini</t>
  </si>
  <si>
    <t>Fascio da 100 assi</t>
  </si>
  <si>
    <t>Assicelle per palizzata di legno</t>
  </si>
  <si>
    <t>LEGNI VARI</t>
  </si>
  <si>
    <t>Carico</t>
  </si>
  <si>
    <t>Carro di legna da 1200 Libre</t>
  </si>
  <si>
    <t>Legame su Cammello di 400 libre</t>
  </si>
  <si>
    <t>Legame su Bardotto 300 Libre</t>
  </si>
  <si>
    <t>Ramoscelli per forni</t>
  </si>
  <si>
    <t>per fascio da 15 Libre</t>
  </si>
  <si>
    <t>MATERIALI PER CARIAGGI</t>
  </si>
  <si>
    <t>Asse tornito</t>
  </si>
  <si>
    <t>Asse non tornito</t>
  </si>
  <si>
    <t>Mozzo di ruota tornito</t>
  </si>
  <si>
    <t>Mozzo di ruota non tornito</t>
  </si>
  <si>
    <t>Raggio di ruota tornito</t>
  </si>
  <si>
    <t>Raggio di ruotanon  tornito</t>
  </si>
  <si>
    <t>Sedile lavorato</t>
  </si>
  <si>
    <t>Sedile non lavorato</t>
  </si>
  <si>
    <t>Forcella tornita</t>
  </si>
  <si>
    <t>Forcella non  tornita</t>
  </si>
  <si>
    <t>Timone tornito</t>
  </si>
  <si>
    <t>Timone non tornito</t>
  </si>
  <si>
    <t>Squadra lavorata</t>
  </si>
  <si>
    <t>Squadra non  lavorata</t>
  </si>
  <si>
    <t>Catena lavorata</t>
  </si>
  <si>
    <t>Catena non lavorata</t>
  </si>
  <si>
    <t>Frustino lavorato</t>
  </si>
  <si>
    <t>Frustino non lavorato</t>
  </si>
  <si>
    <t>Coste di legno lavorato</t>
  </si>
  <si>
    <t>Coste di legno non lavorato</t>
  </si>
  <si>
    <t>Legname per parte anteriore</t>
  </si>
  <si>
    <t>Sostegno lavorato</t>
  </si>
  <si>
    <t>Sostegno non lavorato</t>
  </si>
  <si>
    <t>Perno</t>
  </si>
  <si>
    <t>Cerchione di ruota</t>
  </si>
  <si>
    <t>Gavelli di ruota</t>
  </si>
  <si>
    <t>Rivestimento ligneo di ruota</t>
  </si>
  <si>
    <t>Rivestimento ligneo di ruota per carro grande</t>
  </si>
  <si>
    <t xml:space="preserve">Carro da trasporto di ottima qualità </t>
  </si>
  <si>
    <t>Carro da trasporto con ruote formate da gavelli senza ferro</t>
  </si>
  <si>
    <t>Carro da trasporto persone con ruote formate da gavelli</t>
  </si>
  <si>
    <t>Carrozza con letto con cerchione di unico pezzo</t>
  </si>
  <si>
    <t>Carrozza con letto con cerchione formato da gavelli</t>
  </si>
  <si>
    <t>Carro a quattro ruote con giogo</t>
  </si>
  <si>
    <t>Carro a due ruote con giogo</t>
  </si>
  <si>
    <t>Trebbiatrice di legno</t>
  </si>
  <si>
    <t>Aratro con giogo</t>
  </si>
  <si>
    <t>Carrozza da viaggio arredata con cerchione a pezzo unico</t>
  </si>
  <si>
    <t>Erpice</t>
  </si>
  <si>
    <t>Ventilabro</t>
  </si>
  <si>
    <t>Pala</t>
  </si>
  <si>
    <t>Forca a 5 punte</t>
  </si>
  <si>
    <t>Forca a due punte</t>
  </si>
  <si>
    <t>MEZZI DI TRASPORTO E VARI</t>
  </si>
  <si>
    <t>Tinozza da 5 moggi</t>
  </si>
  <si>
    <t>Recipiente per misura da 1 Moggio</t>
  </si>
  <si>
    <t>Recipinte per Moggio subedianum unito da ferro</t>
  </si>
  <si>
    <t>Scodella lignea da mezzo moggio</t>
  </si>
  <si>
    <t>MULINI</t>
  </si>
  <si>
    <t>Mulino con traino per cavallo</t>
  </si>
  <si>
    <t>Mulino con traino per asino</t>
  </si>
  <si>
    <t>Mulino ad acqua</t>
  </si>
  <si>
    <t>Mulino con nrotazione a mano</t>
  </si>
  <si>
    <t>SETACCI</t>
  </si>
  <si>
    <t>Setaccio di cuio per aia</t>
  </si>
  <si>
    <t>Setaccio di pelle per semola</t>
  </si>
  <si>
    <t>Setaccio grande intrecciato</t>
  </si>
  <si>
    <t>Setaccio da fornaio</t>
  </si>
  <si>
    <t>Setaccio per legumi</t>
  </si>
  <si>
    <t>Setaccio ??????????????</t>
  </si>
  <si>
    <t>Setaccio surelianvm di cuoio</t>
  </si>
  <si>
    <t>MANUFATTI DI RAME-BRONZO-ORICALCO</t>
  </si>
  <si>
    <t>Oricalco</t>
  </si>
  <si>
    <t>Rame Cipriota</t>
  </si>
  <si>
    <t>Lastre di rame</t>
  </si>
  <si>
    <t>Rame Comune</t>
  </si>
  <si>
    <t>MANUFATTI IN TERRACOTTA</t>
  </si>
  <si>
    <t>Mattone da 1 piede</t>
  </si>
  <si>
    <t>Mattone curvo</t>
  </si>
  <si>
    <t>Tubo di terracotta per aria calda</t>
  </si>
  <si>
    <t>Fumaiolo</t>
  </si>
  <si>
    <t>Condotta d'acqua  del diametro di un moggio</t>
  </si>
  <si>
    <t>Condotta d'acqua  del diametro di mezzo moggio</t>
  </si>
  <si>
    <t>Condotta d'acqua dal diametro di 4 pollici</t>
  </si>
  <si>
    <t>Giara da 1.000 sextarii Italici</t>
  </si>
  <si>
    <t>Vaso da 2 sextarii</t>
  </si>
  <si>
    <t xml:space="preserve">Lucerne fittili </t>
  </si>
  <si>
    <t>Vaso a collo stretto da 24 sextarii</t>
  </si>
  <si>
    <t>VETRI</t>
  </si>
  <si>
    <t>Vetro Alessandrino</t>
  </si>
  <si>
    <t>Vetro Giudaico verdastro</t>
  </si>
  <si>
    <t>Vetro Alessandrino in tazze e vasi lisci</t>
  </si>
  <si>
    <t>Vetro Giudaico verdastro in tazze e vasi lisci</t>
  </si>
  <si>
    <t>Vetro da finestra tipo migliore</t>
  </si>
  <si>
    <t>Vetro da finestra seconda qualità</t>
  </si>
  <si>
    <t>Vetro  di colore…….</t>
  </si>
  <si>
    <t>AVORIO E GUSCIO DI TARTARUGA</t>
  </si>
  <si>
    <t xml:space="preserve">Avorio        </t>
  </si>
  <si>
    <t>Guscio di tartaruga indiana</t>
  </si>
  <si>
    <t>AGHI</t>
  </si>
  <si>
    <t>Ago per sarto a canna sottilissimo</t>
  </si>
  <si>
    <t>Ago per sarto a canna sottilissimo seconda scelta</t>
  </si>
  <si>
    <t>Ago per panni di pelo di capra</t>
  </si>
  <si>
    <t>Carro da viaggio ad uomo</t>
  </si>
  <si>
    <t>per miglio</t>
  </si>
  <si>
    <t>Carro da viaggio per carico ordinario</t>
  </si>
  <si>
    <t>Carro per trasporto da 1.200 Libre</t>
  </si>
  <si>
    <t>Cammello carico di 600 libre</t>
  </si>
  <si>
    <t>Asino a pieno carico</t>
  </si>
  <si>
    <t>FORAGGI</t>
  </si>
  <si>
    <t>Veccia</t>
  </si>
  <si>
    <t>2 Libre</t>
  </si>
  <si>
    <t>Fieno</t>
  </si>
  <si>
    <t>Foraggio d'erba verde</t>
  </si>
  <si>
    <t>4 Libre</t>
  </si>
  <si>
    <t>6 Libre</t>
  </si>
  <si>
    <t>PIUME</t>
  </si>
  <si>
    <t>Piume d'oca</t>
  </si>
  <si>
    <t>Piume di uccelli selvatici</t>
  </si>
  <si>
    <t>Penne piccole di uccelli diversi</t>
  </si>
  <si>
    <t>Lanugine di Salice</t>
  </si>
  <si>
    <t>100 Libre</t>
  </si>
  <si>
    <t>Licnide</t>
  </si>
  <si>
    <t>Inflorescenza di canne</t>
  </si>
  <si>
    <t>Borra</t>
  </si>
  <si>
    <t>Borra di seconda scelta</t>
  </si>
  <si>
    <t>Penna di Pavone</t>
  </si>
  <si>
    <t>Penne di Avvoltoio</t>
  </si>
  <si>
    <t>per 25</t>
  </si>
  <si>
    <t>CANNE DA SCRIVERE ED INCHIOSTRI</t>
  </si>
  <si>
    <t>Inchiostro</t>
  </si>
  <si>
    <t>Canne da scrivere di un solo nodo tipo Alessandrino</t>
  </si>
  <si>
    <t>Canne da scrivere di un solo nodo tipo Alessandrino 2 scelta</t>
  </si>
  <si>
    <t>Ventina</t>
  </si>
  <si>
    <t>ABITI</t>
  </si>
  <si>
    <t>Mantello militare di prima qualità</t>
  </si>
  <si>
    <t>Camicia militare con ornamenti</t>
  </si>
  <si>
    <t>Camicia militare senza ornamenti</t>
  </si>
  <si>
    <t>Coperta da tenda di piedi 12 X 12</t>
  </si>
  <si>
    <t>Coperta da letto bianca di ottima qualità</t>
  </si>
  <si>
    <t>Coperta comune da 10 Libre</t>
  </si>
  <si>
    <t>Camicia di mezza seta</t>
  </si>
  <si>
    <t>Dalmatica di mezza seta bianca con strisce rosse di porpora</t>
  </si>
  <si>
    <t>Dalmatica di lana mutina con cappuccio  con strisce rosse di porpora</t>
  </si>
  <si>
    <t>Dalmatica di mezza seta con cappuccio con strisce rosse di porpora</t>
  </si>
  <si>
    <t>Dalmatica di seta per uomo con strisce rosse porpora</t>
  </si>
  <si>
    <t>Dalmatica in seta con cappuccio ???????????????????????????</t>
  </si>
  <si>
    <t>Camicia di seta ornata da strisce rosso porpora</t>
  </si>
  <si>
    <t>Mantello di lana mutina co fibia  ornato con strisce di porpora 4 once</t>
  </si>
  <si>
    <t>Mantello con lana di Laodicea con strisce rosse porpora</t>
  </si>
  <si>
    <t>Mantello Laodiceno con strisce rosse di porpora di 4 once</t>
  </si>
  <si>
    <t>Coperta Britannica di prima qualità</t>
  </si>
  <si>
    <t>Coperta Britannica di seconda qualità</t>
  </si>
  <si>
    <t>Coperta di Cappadocia o Pontica di prima qualità</t>
  </si>
  <si>
    <t>Coperta di Cappadocia o Pontica di seconda qualità</t>
  </si>
  <si>
    <t>Coperta Egizia</t>
  </si>
  <si>
    <t>Coperta da cavallo</t>
  </si>
  <si>
    <t>Coperta da letto singola</t>
  </si>
  <si>
    <t>Coperta Africana</t>
  </si>
  <si>
    <t xml:space="preserve">Mantello con cappuccio Laodiceno </t>
  </si>
  <si>
    <t>Mantello con cappuccio Laodiceno tipo Nervii</t>
  </si>
  <si>
    <t>Dalmatica Laodicena con trama a tre fili senza ornamenti</t>
  </si>
  <si>
    <t>Camicia di pelo di Lepre</t>
  </si>
  <si>
    <t>Mantello con cappuccio tipo Nervico di colore Leonino</t>
  </si>
  <si>
    <t>Mantello con cappuccio di tipo taurogastrico</t>
  </si>
  <si>
    <t xml:space="preserve">Mantello con cappuccio tipo Ripense </t>
  </si>
  <si>
    <t>Mantello con cappuccio Norico</t>
  </si>
  <si>
    <t>Mantello con cappuccio Britannico</t>
  </si>
  <si>
    <t>Mantello con cappuccio Meditomagense</t>
  </si>
  <si>
    <t>Mantello tipo Canusino con cappuccio a strisce</t>
  </si>
  <si>
    <t>Mantello con cappuccio tipo Numidico</t>
  </si>
  <si>
    <t>Mantello con cappuccio tipo Argolico</t>
  </si>
  <si>
    <t>Mantello con cappuccio tipo Acheo o Frigio</t>
  </si>
  <si>
    <t>Mantello con cappuccio tipo Africano</t>
  </si>
  <si>
    <t>Banata Norica o Katabion</t>
  </si>
  <si>
    <t>Fedox Norico</t>
  </si>
  <si>
    <t>Banata Gallica</t>
  </si>
  <si>
    <t>Fedox Gallico</t>
  </si>
  <si>
    <t>Camicia Norica</t>
  </si>
  <si>
    <t>Camicia Gallica</t>
  </si>
  <si>
    <t>Camicia Numidica</t>
  </si>
  <si>
    <t>Camicia Frigia</t>
  </si>
  <si>
    <t>Mantello senza maniche con cappuccio Laodiceno</t>
  </si>
  <si>
    <t>Mantello senza maniche con cappuccio Balesino</t>
  </si>
  <si>
    <t>Mantello con fibia Retico</t>
  </si>
  <si>
    <t>Mantello con fibia Treverico</t>
  </si>
  <si>
    <t>Mantello con fibia Petovinico</t>
  </si>
  <si>
    <t>Mantello con fibia Africano</t>
  </si>
  <si>
    <t>Mantello Dardanico doppio</t>
  </si>
  <si>
    <t>Mantello Dardanico semplice</t>
  </si>
  <si>
    <t>Mantello corto</t>
  </si>
  <si>
    <t>Mantello corto di lana grossolana</t>
  </si>
  <si>
    <t>Mantello corto di lana grossolana Gallico o Ambianese o Biturigense</t>
  </si>
  <si>
    <t>Dalmatica con cappuccio di lana grossolana rosse 2 Libre</t>
  </si>
  <si>
    <t>SALARI DI RICAMATORI E TESSITORI</t>
  </si>
  <si>
    <t>Dalmatica di pelo dorsale di lepre</t>
  </si>
  <si>
    <t>per oncia</t>
  </si>
  <si>
    <t>Ricamo su camicia di mezza  seta</t>
  </si>
  <si>
    <t>Ricamo su camicia di tutta  seta</t>
  </si>
  <si>
    <t>Ricamo su Mantello di lana di Mutina</t>
  </si>
  <si>
    <t>Ricamo su Mantello di lana di Laodicea</t>
  </si>
  <si>
    <t>Tessitore o ricamatore di broccato in filo d'oro puro</t>
  </si>
  <si>
    <t>Tessitore o ricamatore di broccato in filo d'oro puro seconda qualità</t>
  </si>
  <si>
    <t>Tessitore o ricamatore di broccato in filo d'oro su tutta seta</t>
  </si>
  <si>
    <t>Tessitore o ricamatore di broccato in filo d'oro su tutta seta 2a qualità</t>
  </si>
  <si>
    <t>Tessitore di seta con con vitto</t>
  </si>
  <si>
    <t>al giorno</t>
  </si>
  <si>
    <t>Tessitore di seta con tessuto a scacchi  con con vitto</t>
  </si>
  <si>
    <t>Tessitrice di tunica pettinata con vitto</t>
  </si>
  <si>
    <t>tessitrice di tuniche di Mutina con vitto</t>
  </si>
  <si>
    <t>SALARI DI TESSITORI DI LANA</t>
  </si>
  <si>
    <t>Tessitore di lana da Mutina con vitto</t>
  </si>
  <si>
    <t>Tessitore di lana da Taranto o Altino o Laodicea con vitto</t>
  </si>
  <si>
    <t>Tessitore di lana da Taranto o Altino o Laodicea con vitto 2a qualità</t>
  </si>
  <si>
    <t>Tessitore di lana grossolana</t>
  </si>
  <si>
    <t>Tessitore di lino con vitto</t>
  </si>
  <si>
    <t>giorno</t>
  </si>
  <si>
    <t>Tessitore di lino con vitto 2a qualità</t>
  </si>
  <si>
    <t>SALARI DI FOLLATORI</t>
  </si>
  <si>
    <t>Follatura di un mantello</t>
  </si>
  <si>
    <t>Follatura di una camicia</t>
  </si>
  <si>
    <t>Follatura di una camicia di lane grossolane</t>
  </si>
  <si>
    <t>Follatura di una coperta nuova</t>
  </si>
  <si>
    <t>Follatura di una dalmatica con cappuccio</t>
  </si>
  <si>
    <t>Follatura di una camicia di lana pettinata nuova</t>
  </si>
  <si>
    <t>Follatura di una dalmatica di mezza seta fine  con cappuccio</t>
  </si>
  <si>
    <t>Follatura di una dalmatica di lana pettinata fine  con cappuccio</t>
  </si>
  <si>
    <t>Follatura di una camicia di mezza seta nuova</t>
  </si>
  <si>
    <t>Follatura di una dalmatica di mezza seta  da donna fine  con cappuccio</t>
  </si>
  <si>
    <t>Follatura di una dalmatica di tutta  seta fine  con cappuccio</t>
  </si>
  <si>
    <t>Follatura di una dalmatica di tutta  seta fine  con cappuccio nuova</t>
  </si>
  <si>
    <t>Follatura di una camicia di tutta seta nuova</t>
  </si>
  <si>
    <t>Follatura di una camicia di tutta seta nuova senza ornamenti</t>
  </si>
  <si>
    <t>Follatura di un mantello in lana da Mutina doppio nuovo</t>
  </si>
  <si>
    <t>Follatura di un mantello in lana da Mutina semplice nuovo</t>
  </si>
  <si>
    <t>Follatura di un mantello in lana da Mutina  con fibbia nuovo</t>
  </si>
  <si>
    <t>Follatura di un mantello in lana da Laodiceaa  con fibbia nuovo</t>
  </si>
  <si>
    <t>Follatura di un mantello in lana da Laodiceaa   nuovo</t>
  </si>
  <si>
    <t>Follatura di un mantello  con cappuccio in lana di Nervii   nuovo</t>
  </si>
  <si>
    <t>Follatura di un mantello  con cappuccio in lana di Laodicea   nuovo</t>
  </si>
  <si>
    <t>Follatura di un mantello  con cappuccio in lana Ripense a Taurogastrico</t>
  </si>
  <si>
    <t>Follatura di un mantello  con cappuccio in lana del Norico</t>
  </si>
  <si>
    <t>Follatura di un mantello  con cappuccio di altro tipo</t>
  </si>
  <si>
    <t>Follatura di un mantello  con cappuccio Africani o Achei</t>
  </si>
  <si>
    <t>SETA</t>
  </si>
  <si>
    <t>Seta bianca</t>
  </si>
  <si>
    <t>Dipanatore di sta con vitto</t>
  </si>
  <si>
    <t>oncia</t>
  </si>
  <si>
    <t>TINTURA  PORPORINA</t>
  </si>
  <si>
    <t>Tintura di seta greggia con porpora</t>
  </si>
  <si>
    <t>Tintura di lana greggia con porpora</t>
  </si>
  <si>
    <t>Tintura di lana greggia con porpora chiara</t>
  </si>
  <si>
    <t>Tintura di lana greggia con porpora Tiria rosso vivo</t>
  </si>
  <si>
    <t>Tintura di porpora una volta</t>
  </si>
  <si>
    <t>Tintura di porpora milesia due volte</t>
  </si>
  <si>
    <t>Tintura di scarlatto con porpora Nicena</t>
  </si>
  <si>
    <t>Tintura di porpora rossa scarlatto di alga</t>
  </si>
  <si>
    <t>Tintura di porpora rossa scarlatto di alga seconda qualità</t>
  </si>
  <si>
    <t>Tintura di porpora rossa scarlatto di alga terza qualità</t>
  </si>
  <si>
    <t>Tintura di porpora rossa scarlatto di alga quarta qualità</t>
  </si>
  <si>
    <t>Ai dipanatori di seta tinta di porpora</t>
  </si>
  <si>
    <t>Ai filatori di lana color porpora</t>
  </si>
  <si>
    <t>Ai filatori di lana porporina per vesti di mezza seta</t>
  </si>
  <si>
    <t>Ai filatori di lana porporina per vesti di tessuto pettinato</t>
  </si>
  <si>
    <t>Ai filatori di lana porporina per vesti di tessuto pettinato seconda qualità</t>
  </si>
  <si>
    <t>Ai filatori di lana  porporina per vesti di tessuto di lino</t>
  </si>
  <si>
    <t>Ai filatori di lana  porporina chiara</t>
  </si>
  <si>
    <t>Ai filatori di lana  porporina Tiria rosso vivo</t>
  </si>
  <si>
    <t>Ai filatori di lana  porporina con trama</t>
  </si>
  <si>
    <t>LANE</t>
  </si>
  <si>
    <t>Lana di mutina lavata dal color dorato</t>
  </si>
  <si>
    <t>Lana di mutina lavata scura</t>
  </si>
  <si>
    <t>Lana di bisso</t>
  </si>
  <si>
    <t>Lana di Altino</t>
  </si>
  <si>
    <t>Lana lavata da Taranto</t>
  </si>
  <si>
    <t>Lana lavata da Laodicea</t>
  </si>
  <si>
    <t>Lana lavata dalle Asturie</t>
  </si>
  <si>
    <t>Lana varia di ottima qualità</t>
  </si>
  <si>
    <t>Altre lane lavate</t>
  </si>
  <si>
    <t>Lana di pelo di Lepre</t>
  </si>
  <si>
    <t>Lana da Aria</t>
  </si>
  <si>
    <t>Lana da Atrebate</t>
  </si>
  <si>
    <t>LINI</t>
  </si>
  <si>
    <t>Lino chiamato stoppa</t>
  </si>
  <si>
    <t>Tessuti di lino di qualità inferiore</t>
  </si>
  <si>
    <t>Tessuti di lino di qualità media</t>
  </si>
  <si>
    <t>Tessuti di lino di qualità bassa</t>
  </si>
  <si>
    <t>Tessuti di lino grossolano per servi o schiavi</t>
  </si>
  <si>
    <t>Tessuti x camicie senza ornamenti da Scitopoli</t>
  </si>
  <si>
    <t>1 Pezza</t>
  </si>
  <si>
    <t>Tessuti x camicie senza ornamenti da Tarso</t>
  </si>
  <si>
    <t>Tessuti x camicie senza ornamenti da Biblo</t>
  </si>
  <si>
    <t>Tessuti x camicie senza ornamenti da Laodicea</t>
  </si>
  <si>
    <t>Tessuti x camicie senza ornamenti da Alessandria tipo Tarsico</t>
  </si>
  <si>
    <t>Tessuti per camice di soldati</t>
  </si>
  <si>
    <t>Tessuti per camice di lino grossolano per servi</t>
  </si>
  <si>
    <t>Dalmatiche da donna senza ornamenti da Scitopoli</t>
  </si>
  <si>
    <t>Dalmatiche da donna senza ornamenti da Tarso</t>
  </si>
  <si>
    <t>Dalmatiche da donna senza ornamenti da Biblo</t>
  </si>
  <si>
    <t>Dalmatiche da donna senza ornamenti da Laodicea</t>
  </si>
  <si>
    <t>Dalmatiche da donna senza ornamenti da Alessabria tipo Tarsico</t>
  </si>
  <si>
    <t>Dalmatiche da uomo senza ornamenti da Tarso</t>
  </si>
  <si>
    <t>Dalmatiche da uomo senza ornamenti da Biblo</t>
  </si>
  <si>
    <t>Dalmatiche da uomo senza ornamenti da Laodicea</t>
  </si>
  <si>
    <t>Dalmatiche da uomo senza ornamenti da Alessabria tipo Tarsico</t>
  </si>
  <si>
    <t>Dalmatiche da donna senza ornamenti da Biblo di 2a scelta</t>
  </si>
  <si>
    <t>Dalmatiche da donna senza ornamenti da Laodicea di 2a scelta</t>
  </si>
  <si>
    <t>Dalmatiche da donna  da Alessabria tipo Tarsico di 2a scelta</t>
  </si>
  <si>
    <t>Dalmatiche da uomo senza ornamenti da Scitopoli</t>
  </si>
  <si>
    <t>Dalmatiche da uomo senza ornamenti da Scitopoli di 2a scelta</t>
  </si>
  <si>
    <t>Dalmatiche da uomo senza ornamenti da Tarso di 2a scelta</t>
  </si>
  <si>
    <t>Dalmatiche da uomo senza ornamenti da Biblo di 2a scelta</t>
  </si>
  <si>
    <t>Dalmatiche da uomo senza ornamenti da Laodicea di 2a scelta</t>
  </si>
  <si>
    <t>Dalmatiche da uomo senza ornamenti da Alessabria tipo Tarsico di 2a scelta</t>
  </si>
  <si>
    <t>Dalmatiche da donna senza ornamenti da Scitopoli si 3a scelta</t>
  </si>
  <si>
    <t>Dalmatiche da donna senza ornamenti da Tarso di 3a scelta</t>
  </si>
  <si>
    <t>Dalmatiche da donna senza ornamenti da Biblo di 3a scelta</t>
  </si>
  <si>
    <t>Dalmatiche da donna senza ornamenti da Laodicea di 3a scelta</t>
  </si>
  <si>
    <t>Dalmatiche da donna  da Alessabria tipo Tarsico di 3a scelta</t>
  </si>
  <si>
    <t>Dalmatiche da uomo senza ornamenti da Scitopoli di 3a scelta</t>
  </si>
  <si>
    <t>Dalmatiche da uomo senza ornamenti da Tarso di 3a scelta</t>
  </si>
  <si>
    <t>Dalmatiche da uomo senza ornamenti da Biblo di 3a scelta</t>
  </si>
  <si>
    <t>Dalmatiche da uomo senza ornamenti da Laodicea di 3a scelta</t>
  </si>
  <si>
    <t>Dalmatiche da uomo senza ornamenti da Alessabria tipo Tarsico di 3a scelta</t>
  </si>
  <si>
    <t>Dalmatiche da donna in genere di prima qualità</t>
  </si>
  <si>
    <t>Dalmatiche da donna in genere di seconda qualità</t>
  </si>
  <si>
    <t>Dalmatiche da donna in genere di terza qualità</t>
  </si>
  <si>
    <t>Dalmatiche in lino grossolano per servi prima qualità</t>
  </si>
  <si>
    <t>Dalmatiche in lino grossolano per servi seconda qualità</t>
  </si>
  <si>
    <t>Dalmatiche in lino grossolano per servi  terza qualità</t>
  </si>
  <si>
    <t>Tuniche da uomo a maniche corte</t>
  </si>
  <si>
    <t>Tuniche da uomo a maniche corte 2a qualità</t>
  </si>
  <si>
    <t>Tuniche da uomo a maniche corte 3a qualità</t>
  </si>
  <si>
    <t>Tuniche da uomo a maniche corte 1a qualità Lino grossolano per servi</t>
  </si>
  <si>
    <t>Tuniche da uomo a maniche corte 2a qualità  Lino grossolano per servi</t>
  </si>
  <si>
    <t>Tuniche da uomo a maniche corte 3a qualità  Lino grossolano per servi</t>
  </si>
  <si>
    <t>Scialli di prima qualità da Scitopoli</t>
  </si>
  <si>
    <t>Scialli di prima qualità da Tarso</t>
  </si>
  <si>
    <t>Scialli di prima qualità da Biblo</t>
  </si>
  <si>
    <t>Scialli di prima qualità da Laodicea</t>
  </si>
  <si>
    <t>Scialli di prima qualità da Alessandria</t>
  </si>
  <si>
    <t>Scialli di 2a qualità da Scitopoli</t>
  </si>
  <si>
    <t>Scialli di 2a qualità da Tarso</t>
  </si>
  <si>
    <t>Scialli di 2a qualità da Biblo</t>
  </si>
  <si>
    <t>Scialli di 2a qualità da Laodicea</t>
  </si>
  <si>
    <t>Scialli di 2a qualità da Alessandria</t>
  </si>
  <si>
    <t>Scialli di32a qualità da Scitopoli</t>
  </si>
  <si>
    <t>Scialli di 3a qualità da Tarso</t>
  </si>
  <si>
    <t>Scialli di 3a qualità da Biblo</t>
  </si>
  <si>
    <t>Scialli di 3a qualità da Laodicea</t>
  </si>
  <si>
    <t>Scialli di 3a qualità da Alessandria</t>
  </si>
  <si>
    <t>Scialli comuni di 1a qualità</t>
  </si>
  <si>
    <t>Scialli comuni di 2a qualità</t>
  </si>
  <si>
    <t>Scialli comuni di 3a qualità</t>
  </si>
  <si>
    <t>Scialli comuni di Lino grossolano per servi 1a qualità</t>
  </si>
  <si>
    <t>Scialli comuni di Lino grossolano per servi 2a qualità</t>
  </si>
  <si>
    <t>Scialli comuni di Lino grossolano per servi 3a qualità</t>
  </si>
  <si>
    <t>Fazzoletti di prima qualità da Scitopoli</t>
  </si>
  <si>
    <t>Fazzoletti di prima qualità da Tarso</t>
  </si>
  <si>
    <t>Fazzoletti di prima qualità da Biblo</t>
  </si>
  <si>
    <t>Fazzoletti di prima qualità da Laodicea</t>
  </si>
  <si>
    <t>Fazzoletti di prima qualità da Alessandria</t>
  </si>
  <si>
    <t>Fazzoletti di 2a qualità da Scitopoli</t>
  </si>
  <si>
    <t>Fazzoletti di 2a qualità da Tarso</t>
  </si>
  <si>
    <t>Fazzoletti di 2a qualità da Biblo</t>
  </si>
  <si>
    <t>Fazzoletti di 2a qualità da Laodicea</t>
  </si>
  <si>
    <t>Fazzoletti di 2a qualità da Alessandria</t>
  </si>
  <si>
    <t>Fazzoletti di 3a qualità da Scitopoli</t>
  </si>
  <si>
    <t>Fazzoletti di 3a qualità da Tarso</t>
  </si>
  <si>
    <t>Fazzoletti di 3a qualità da Biblo</t>
  </si>
  <si>
    <t>Fazzoletti di 3a qualità da Laodicea</t>
  </si>
  <si>
    <t>Fazzoletti di 3a qualità da Alessandria</t>
  </si>
  <si>
    <t>Fazzoletti da viso comuni di lino 1a qualità</t>
  </si>
  <si>
    <t>Fazzoletti da viso comuni di lino 2a qualità</t>
  </si>
  <si>
    <t>Fazzoletti da viso comuni di lino 3a qualità</t>
  </si>
  <si>
    <t>Fazzoletti da viso  di lino grossolano per servi 1a qualità</t>
  </si>
  <si>
    <t>Fazzoletti da viso  di lino grossolano per servi 2a qualità</t>
  </si>
  <si>
    <t>Fazzoletti da viso  di lino grossolano per servi 3a qualità</t>
  </si>
  <si>
    <t>Mantelli con cappuccio di 1a qualità da Scitopoli</t>
  </si>
  <si>
    <t>Mantelli con cappuccio di 1a qualità da Tarso</t>
  </si>
  <si>
    <t>Mantelli con cappuccio di 1a qualità da Biblo</t>
  </si>
  <si>
    <t>Mantelli con cappuccio di 1a qualità da Laodicea</t>
  </si>
  <si>
    <t>Mantelli con cappuccio di 1a qualità da Alessandria</t>
  </si>
  <si>
    <t>Mantelli con cappuccio di 2a qualità da Tarso</t>
  </si>
  <si>
    <t>Mantelli con cappuccio di 2a qualità da Biblo</t>
  </si>
  <si>
    <t>Mantelli con cappuccio di 2a qualità da Laodicea</t>
  </si>
  <si>
    <t>Mantelli con cappuccio di 2a qualità da Alessandria</t>
  </si>
  <si>
    <t>Mantelli con cappuccio di 2a qualità da Scitopoli</t>
  </si>
  <si>
    <t>Mantelli con cappuccio di 3a qualità da Scitopoli</t>
  </si>
  <si>
    <t>Mantelli con cappuccio di 3a qualità da Tarso</t>
  </si>
  <si>
    <t>Mantelli con cappuccio di 3a qualità da Biblo</t>
  </si>
  <si>
    <t>Mantelli con cappuccio di 3a qualità da Laodicea</t>
  </si>
  <si>
    <t>Mantelli con cappuccio di 3a qualità da Alessandria</t>
  </si>
  <si>
    <t xml:space="preserve">Mantelli con cappuccio  comuni di 1a qualità </t>
  </si>
  <si>
    <t xml:space="preserve">Mantelli con cappuccio  comuni di 2a qualità </t>
  </si>
  <si>
    <t xml:space="preserve">Mantelli con cappuccio  comuni di 3a qualità </t>
  </si>
  <si>
    <t>Fasce Lombari o cinture da Scitopoli di 1a qualità</t>
  </si>
  <si>
    <t>Fasce Lombari o cinture da Tarso di 1a qualità</t>
  </si>
  <si>
    <t>Fasce Lombari o cinture da Biblo di 1a qualità</t>
  </si>
  <si>
    <t>Fasce Lombari o cinture da Laodicea di 1a qualità</t>
  </si>
  <si>
    <t>Fasce Lombari o cinture da Alessandria di 1a qualità</t>
  </si>
  <si>
    <t>Fasce Lombari o cinture da Tarso di 2a qualità</t>
  </si>
  <si>
    <t>Fasce Lombari o cinture da Biblo di 2a qualità</t>
  </si>
  <si>
    <t>Fasce Lombari o cinture da Scitopoli di 2a qualità</t>
  </si>
  <si>
    <t>Fasce Lombari o cinture da Alessandria di 2a qualità</t>
  </si>
  <si>
    <t>Fasce Lombari o cinture da Tarso di 3a qualità</t>
  </si>
  <si>
    <t>Fasce Lombari o cinture da Alessandria di 3a qualità</t>
  </si>
  <si>
    <t>Fasce Lombari o cinture da Scitopoli di 3a qualità</t>
  </si>
  <si>
    <t>Fasce Lombari o cinture comuni di 1a qualità</t>
  </si>
  <si>
    <t>Fasce Lombari o cinture comuni di 2a qualità</t>
  </si>
  <si>
    <t>Fasce Lombari o cinture comuni di 3a qualità</t>
  </si>
  <si>
    <t>Fazzoletti per bocca di 1a qualità da Scitopoli</t>
  </si>
  <si>
    <t>Fazzoletti per bocca di 1a qualità da Tarso</t>
  </si>
  <si>
    <t>Fazzoletti per bocca di 1a qualità da Biblo</t>
  </si>
  <si>
    <t>Fazzoletti per bocca di 1a qualità da Laodicea</t>
  </si>
  <si>
    <t>Fazzoletti per bocca di 1a qualità da Alessandria</t>
  </si>
  <si>
    <t>Fazzoletti per bocca di 2a qualità da Tarso</t>
  </si>
  <si>
    <t>Fazzoletti per bocca di 2a qualità da Biblo</t>
  </si>
  <si>
    <t>Fazzoletti per bocca di 2a qualità da Laodicea</t>
  </si>
  <si>
    <t>Fazzoletti per bocca di 2a qualità da Alessandria</t>
  </si>
  <si>
    <t>Fazzoletti per bocca di 2a qualità da Scitopoli</t>
  </si>
  <si>
    <t>Fazzoletti per bocca di 3a qualità da Scitopoli</t>
  </si>
  <si>
    <t>Fazzoletti per bocca di 3a qualità da Tarso</t>
  </si>
  <si>
    <t>Fazzoletti per bocca di 3a qualità da Biblo</t>
  </si>
  <si>
    <t>Fazzoletti per bocca di 3a qualità da Laodicea</t>
  </si>
  <si>
    <t>Fazzoletti per bocca di 3a qualità da Alessandria</t>
  </si>
  <si>
    <t>Fazzoletti per bocca comuni di 1a qualità</t>
  </si>
  <si>
    <t>Fazzoletti per bocca comuni di 2a qualità</t>
  </si>
  <si>
    <t>Fazzoletti per bocca comuni di 3a qualità</t>
  </si>
  <si>
    <t>Fazzoletti per bocca di lino grossolano di 1a qualità</t>
  </si>
  <si>
    <t>Fazzoletti per bocca di lino grossolano di 2a qualità</t>
  </si>
  <si>
    <t>Fazzoletti per bocca di lino grossolano di 3a qualità</t>
  </si>
  <si>
    <t>Tessuto di Lino per necessità femminili da Scitopoli</t>
  </si>
  <si>
    <t>Tessuto di Lino per necessità femminili da Tarso</t>
  </si>
  <si>
    <t>Tessuto di Lino per necessità femminili  di tipo comune di 1a</t>
  </si>
  <si>
    <t>Tessuto di Lino per necessità femminili  di tipo comune di 2a</t>
  </si>
  <si>
    <t>Tessuto di Lino per necessità femminili  di tipo comune di 3a</t>
  </si>
  <si>
    <t>Tessuto di Lino per necessità femminili  di lino grossolano di 1a</t>
  </si>
  <si>
    <t>Tessuto di Lino per necessità femminili  di lino grossolano di 2a</t>
  </si>
  <si>
    <t>Tessuto di Lino per necessità femminili  di lino grossolano di 3a</t>
  </si>
  <si>
    <t>Fasce per il capo di tessuto di Scitopoli, Ttarso, Biblo, Alessandria 1a</t>
  </si>
  <si>
    <t>Fasce per il capo di tessuto di Scitopoli, Ttarso, Biblo, Alessandria 2a</t>
  </si>
  <si>
    <t>Fasce per il capo di tessuto di Scitopoli, Ttarso, Biblo, Alessandria 3a</t>
  </si>
  <si>
    <t>Fasce per il capo di tessuto comunedi 1a</t>
  </si>
  <si>
    <t>Fasce per il capo di tessuto comune di 2a</t>
  </si>
  <si>
    <t>Fasce per il capo di tessuto comune di 3a</t>
  </si>
  <si>
    <t>Fasce per il capo di tessuto grossolano per servi di 1a</t>
  </si>
  <si>
    <t>Fasce per il capo di tessuto grossolano per servi di 2a</t>
  </si>
  <si>
    <t>Fasce per il capo di tessuto grossolano per servi di 3a</t>
  </si>
  <si>
    <t>Lenzuola da letto di 1a qualità da Laodicea</t>
  </si>
  <si>
    <t>Lenzuola da letto di 1a qualità da Alessandria</t>
  </si>
  <si>
    <t>Lenzuola da letto di di Scitopoli di 2a qualità</t>
  </si>
  <si>
    <t>1Pezza</t>
  </si>
  <si>
    <t>Lenzuola da letto  di Alessandria tipo Tarsicodi 3a qualità</t>
  </si>
  <si>
    <t>Lenzuola da letto da Laodicea di 3a qualità</t>
  </si>
  <si>
    <t>Lenzuola da letto  comuni di 1a qualità</t>
  </si>
  <si>
    <t>Lenzuola da letto  comuni di 2a qualità</t>
  </si>
  <si>
    <t>Lenzuola da letto  comuni di 3a qualità</t>
  </si>
  <si>
    <t>Lenzuola da letto  di Lino grossolano per servi 1a qualità</t>
  </si>
  <si>
    <t>Lenzuola da letto  di Lino grossolano per servi 2a qualità</t>
  </si>
  <si>
    <t>Lenzuola da letto  di Lino grossolano per servi 3a qualità</t>
  </si>
  <si>
    <t>Fasce  di tessuto di Scitopoli, Ttarso, Biblo, Alessandria 1a</t>
  </si>
  <si>
    <t>Fasce  di tessuto di Scitopoli, Ttarso, Biblo, Alessandria 2a</t>
  </si>
  <si>
    <t>Fasce  di tessuto di Scitopoli, Ttarso, Biblo, Alessandria 3a</t>
  </si>
  <si>
    <t>Fasce  comuni di 1a qualità</t>
  </si>
  <si>
    <t>Fasce  comuni di 2a qualità</t>
  </si>
  <si>
    <t>Fasce  comuni di 3a qualità</t>
  </si>
  <si>
    <t>Fasce  di tessuto grossolano per servi 1a qualità</t>
  </si>
  <si>
    <t>Fasce  di tessuto grossolano per servi 2a qualità</t>
  </si>
  <si>
    <t>Fasce  di tessuto grossolano per servi 3a qualità</t>
  </si>
  <si>
    <t>Fodere di materasso con federe di cuscino da Tralle o da Antinoe</t>
  </si>
  <si>
    <t>Fodere di materasso con federe di cuscino da Damasco, Cipro 1a</t>
  </si>
  <si>
    <t>Fodere di materasso con federe di cuscino da Damasco, Cipro 2a</t>
  </si>
  <si>
    <t>Fodere di materasso con federe di cuscino da Damasco, Cipro 3a</t>
  </si>
  <si>
    <t>Fodere di materasso con federe di cuscino comuni di 1a</t>
  </si>
  <si>
    <t>Fodere di materasso con federe di cuscino comuni di 2a</t>
  </si>
  <si>
    <t>Fodere di materasso con federe di cuscino comuni di 3a</t>
  </si>
  <si>
    <t>Fodere di materasso con federe tessuto grossolano di 1a qualità</t>
  </si>
  <si>
    <t>Fodere di materasso con federe tessuto grossolano di a qualità</t>
  </si>
  <si>
    <t>Fodere di materasso con federe tessuto grossolano di 3a qualità</t>
  </si>
  <si>
    <t>Cuscino per Serci o Popolani</t>
  </si>
  <si>
    <t>Tovaglioli tipo Gallico di 1a qualità</t>
  </si>
  <si>
    <t>Tovaglioli tipo Gallico di 2a qualità</t>
  </si>
  <si>
    <t>Tovaglioli tipo Gallico di 3a qualità</t>
  </si>
  <si>
    <t>Tovaglioli tipo Eulalio di 1a qualità</t>
  </si>
  <si>
    <t>Tovaglioli tipo Eulalio di 2a qualità</t>
  </si>
  <si>
    <t>4 tovaglioli</t>
  </si>
  <si>
    <t>Tovaglioli tipo Roma</t>
  </si>
  <si>
    <t>Fasce lombari per lottatori</t>
  </si>
  <si>
    <t>un gruppo da 4</t>
  </si>
  <si>
    <t xml:space="preserve">Tovaglioli pelosi Gallici comuni </t>
  </si>
  <si>
    <t>Pezze di tela di lino ornata da strisce porpora chiara di 6 once</t>
  </si>
  <si>
    <t>Pezze di tela di lino ornata da strisce porpora scura di 6 once</t>
  </si>
  <si>
    <t>Camicia militare di 6 once</t>
  </si>
  <si>
    <t>Camicia militare di 6 once con strisce di porpora</t>
  </si>
  <si>
    <t>Camicia militare di 1 Libra con strisce di porpora</t>
  </si>
  <si>
    <t>Dalmatiche da uomo ornate con strisce di Porpora scura di 6 once</t>
  </si>
  <si>
    <t>Dalmatiche da uomo con strisce ricamate di Porpora chiara di 6 once</t>
  </si>
  <si>
    <t>Dalmatiche da uomo ornate con strisce di Porpora scarlatta da 1 Libra</t>
  </si>
  <si>
    <t>Dalmatiche da uomo ornate con strisce di Porpora scarlatta da 6 once</t>
  </si>
  <si>
    <t>Dalmatiche da uomo  con strisce  verticali di Porpora scura da 6 once</t>
  </si>
  <si>
    <t>Dalmatiche da uomo  con strisce  verticali di Porpora chiara da 6 once</t>
  </si>
  <si>
    <t>Dalmatiche da uomo  con strisce   di Porpora Tiria rosse da 6 once</t>
  </si>
  <si>
    <t>Dalmatiche da uomo  con strisce   di Porpora semplice da 6 once</t>
  </si>
  <si>
    <t>Dalmatiche da uomo  con strisce   di Porpora rosso scarlatto da 6 once</t>
  </si>
  <si>
    <t xml:space="preserve">Dalmatiche da uomo  con strisce   di Porpora rosso scarlatto da 1 Libra </t>
  </si>
  <si>
    <t>Fazzoletti da viso con strisce di porpora scura da 6 once</t>
  </si>
  <si>
    <t>Fazzoletti da viso con strisce di porpora chiara da 6 once</t>
  </si>
  <si>
    <t>Fazzoletti da viso con strisce di porpora Tiria da 6 once</t>
  </si>
  <si>
    <t>Fazzoletti da viso con strisce di porpora semplice da 6 once</t>
  </si>
  <si>
    <t>Fazzoletti da viso con strisce di porpora rosso scarlatto da 1 Libra</t>
  </si>
  <si>
    <t>Fazzoletti da viso con strisce di porpora rosso scarlatto da 6 once</t>
  </si>
  <si>
    <t>Cappucci da donna  con strisce verticali di porpora scura di 1 Libra</t>
  </si>
  <si>
    <t>Cappucci da donna  con strisce di porpora chiara di 1 Libra</t>
  </si>
  <si>
    <t>Cappucci da donna  con strisce di porpora Tiria di 1 Libra</t>
  </si>
  <si>
    <t>Cappucci da donna  con strisce di di porpora semplice di 1 Libra</t>
  </si>
  <si>
    <t>Cappucci da donna  con strisce di porpora rosso scarlatto di 1 Libra</t>
  </si>
  <si>
    <t>ORO</t>
  </si>
  <si>
    <t>Tintura di porpora milesia di Seconda scelta</t>
  </si>
  <si>
    <t>Oro in barre o lingotti</t>
  </si>
  <si>
    <t>Oro filato</t>
  </si>
  <si>
    <t>Retribuzione per operai che realizzano foglie d'oro</t>
  </si>
  <si>
    <t>Retribuzione per operai che tagliano l'oro</t>
  </si>
  <si>
    <t>Retribuzione per operai che battono l'oro in lamine</t>
  </si>
  <si>
    <t xml:space="preserve">Retribuzione per operai che filano l'oro </t>
  </si>
  <si>
    <t>Orafi per lavori semplici</t>
  </si>
  <si>
    <t>Oncia</t>
  </si>
  <si>
    <t>Orafi per lavori accurato</t>
  </si>
  <si>
    <t>Argento depurato di 1a qualità</t>
  </si>
  <si>
    <t>Lavoro dell'argento di 1a qualità</t>
  </si>
  <si>
    <t>Lavoro dell'argento di 2a qualità</t>
  </si>
  <si>
    <t>Lavoro dell'argento di 3a qualità</t>
  </si>
  <si>
    <t>SCHIAVI</t>
  </si>
  <si>
    <t>Maschio da 16 a 40 anni</t>
  </si>
  <si>
    <t>Donna da 16 a 40 anni</t>
  </si>
  <si>
    <t>Uomo da 40 a 60 anni</t>
  </si>
  <si>
    <t>Donna da 40 a 60 anni</t>
  </si>
  <si>
    <t>Ragazzo/ragazza da 8 a 16 anni</t>
  </si>
  <si>
    <t>cadauno/a</t>
  </si>
  <si>
    <t>Uomo con età &gt; di 60 anni o &lt; di 8</t>
  </si>
  <si>
    <t>Donna con età &gt; di 60 anni o &lt; di 8</t>
  </si>
  <si>
    <t>BESTIAME</t>
  </si>
  <si>
    <t>Cavallo per cocchio</t>
  </si>
  <si>
    <t>Cavallo per soldato</t>
  </si>
  <si>
    <t>Mula</t>
  </si>
  <si>
    <t>Bardotto</t>
  </si>
  <si>
    <t>Cavalla scura</t>
  </si>
  <si>
    <t>Cammello di Bactriana</t>
  </si>
  <si>
    <t>Cammello a due gobbe</t>
  </si>
  <si>
    <t>Cammello femmina a due gobbe</t>
  </si>
  <si>
    <t>Ararico</t>
  </si>
  <si>
    <t>Dromedario</t>
  </si>
  <si>
    <t>Asino da monta</t>
  </si>
  <si>
    <t>Asino da soma</t>
  </si>
  <si>
    <t>Asina da riproduzione</t>
  </si>
  <si>
    <t>Buoi</t>
  </si>
  <si>
    <t>la coppia</t>
  </si>
  <si>
    <t>Toro da monta</t>
  </si>
  <si>
    <t>Mucca</t>
  </si>
  <si>
    <t>Montone castrato</t>
  </si>
  <si>
    <t>Pecora</t>
  </si>
  <si>
    <t>Caprone</t>
  </si>
  <si>
    <t>Capra</t>
  </si>
  <si>
    <t>MARMI E GRANITI</t>
  </si>
  <si>
    <t>Porfido</t>
  </si>
  <si>
    <t>Piede cubico</t>
  </si>
  <si>
    <t>Lacedemonio</t>
  </si>
  <si>
    <t>Numidico</t>
  </si>
  <si>
    <t>Lucullio</t>
  </si>
  <si>
    <t>Pirropecilo</t>
  </si>
  <si>
    <t>Claudiano</t>
  </si>
  <si>
    <t>Alabastro</t>
  </si>
  <si>
    <t>Docimeno</t>
  </si>
  <si>
    <t>Eutidemiano</t>
  </si>
  <si>
    <t>Oro oggi-------&gt;</t>
  </si>
  <si>
    <t>Anacasteno</t>
  </si>
  <si>
    <t>Tripontico</t>
  </si>
  <si>
    <t>Tessalico</t>
  </si>
  <si>
    <t>Caristio</t>
  </si>
  <si>
    <t>Scirio</t>
  </si>
  <si>
    <t>Eracleotico</t>
  </si>
  <si>
    <t>Lesbio</t>
  </si>
  <si>
    <t>Tasio</t>
  </si>
  <si>
    <t>Proconnesio</t>
  </si>
  <si>
    <t>Potamogalleno</t>
  </si>
  <si>
    <t>FIERE LIBICHE</t>
  </si>
  <si>
    <t>Leone 2a qualità</t>
  </si>
  <si>
    <t>Leonessa 1a qualità</t>
  </si>
  <si>
    <t>Leone 1a qualità</t>
  </si>
  <si>
    <t>Leonessa 2a qualità</t>
  </si>
  <si>
    <t>Leopardo 1a qualità</t>
  </si>
  <si>
    <t>Leopardo 2a qualità</t>
  </si>
  <si>
    <t>Struzzo</t>
  </si>
  <si>
    <t>ANIMALI ERBIVORI</t>
  </si>
  <si>
    <t>Orso 1a qualità</t>
  </si>
  <si>
    <t>Orso 2a qualità</t>
  </si>
  <si>
    <t>Cinghiale 1a qualità</t>
  </si>
  <si>
    <t>Cinghiale 2a qualità</t>
  </si>
  <si>
    <t>Cervo 1a qualità</t>
  </si>
  <si>
    <t>Cervo 2a qualità</t>
  </si>
  <si>
    <t>Asino selvatico 1a qualità</t>
  </si>
  <si>
    <t>CERE E RESINE</t>
  </si>
  <si>
    <t>Cera rossa</t>
  </si>
  <si>
    <t>Pece dura</t>
  </si>
  <si>
    <t>Pece liquida</t>
  </si>
  <si>
    <t>Resina del Terebinto</t>
  </si>
  <si>
    <t>72.000 DENARI/LIBRA E MOLTIPLICANDO IL PESO OTTENUTO PER LA QUOTAZIONE DELL'ORO AL GRAMMO OGGI</t>
  </si>
  <si>
    <t>Resina secca di Colofone</t>
  </si>
  <si>
    <t>Allume in pezzi</t>
  </si>
  <si>
    <t xml:space="preserve">Allume </t>
  </si>
  <si>
    <t>Zolfo</t>
  </si>
  <si>
    <t>Candela secca</t>
  </si>
  <si>
    <t>Fiaccole di cera colorate</t>
  </si>
  <si>
    <t>Resina di Cedro Italico</t>
  </si>
  <si>
    <t>CORDAME E CANAPA</t>
  </si>
  <si>
    <t>Canapa pulita</t>
  </si>
  <si>
    <t>Canapa in corda</t>
  </si>
  <si>
    <t>Canestro intrecciato in canapa</t>
  </si>
  <si>
    <t>per ogni cubito</t>
  </si>
  <si>
    <t>Filo si canapa</t>
  </si>
  <si>
    <t>Sparto</t>
  </si>
  <si>
    <t>Corda</t>
  </si>
  <si>
    <t>Fascio di Sparto</t>
  </si>
  <si>
    <t>Corba di qualità</t>
  </si>
  <si>
    <t>Moggio</t>
  </si>
  <si>
    <t>PIANTE</t>
  </si>
  <si>
    <t>Legno di Cassia</t>
  </si>
  <si>
    <t>Bdellio</t>
  </si>
  <si>
    <t>Bdellio da Petra</t>
  </si>
  <si>
    <t>Prezzemolo</t>
  </si>
  <si>
    <t>Incenso</t>
  </si>
  <si>
    <t>Storace della Cilicia</t>
  </si>
  <si>
    <t>Storace di Antiochia</t>
  </si>
  <si>
    <t>Gomma ammoniaca</t>
  </si>
  <si>
    <t>Zafferano Arabico</t>
  </si>
  <si>
    <t>Zafferano della Cilicia</t>
  </si>
  <si>
    <t>Zafferano dell'Africa</t>
  </si>
  <si>
    <t>Gomma di Lentisco bianco di Chio</t>
  </si>
  <si>
    <t>Gomma nera di Lentisco</t>
  </si>
  <si>
    <t>Allume liquido</t>
  </si>
  <si>
    <t>Balsamo di Cardamomo</t>
  </si>
  <si>
    <t>Gomma di Balsamina</t>
  </si>
  <si>
    <t>Dichtas 1a qualità</t>
  </si>
  <si>
    <t>Dichtas 2a qualità</t>
  </si>
  <si>
    <t>Olio di Mirra</t>
  </si>
  <si>
    <t>Olio di Malabatro</t>
  </si>
  <si>
    <t>Olio di rose 1a qualità</t>
  </si>
  <si>
    <t>Olio di rose 2a qualità</t>
  </si>
  <si>
    <t>Olio di Sorace</t>
  </si>
  <si>
    <t>Olio di Iris</t>
  </si>
  <si>
    <t>Olio di Henna di Canopo (ligustro)?</t>
  </si>
  <si>
    <t>Olio affumicato</t>
  </si>
  <si>
    <t>Olio Partico</t>
  </si>
  <si>
    <t>Olio di Maggiorana</t>
  </si>
  <si>
    <t>Olio di Celidonia</t>
  </si>
  <si>
    <t>Zenzero lavorato</t>
  </si>
  <si>
    <t>Zenzero secco</t>
  </si>
  <si>
    <t>Gomma di Euphorbia</t>
  </si>
  <si>
    <t>Mirra Trogloditica</t>
  </si>
  <si>
    <t>Mirra a gocce</t>
  </si>
  <si>
    <t>Agnocasto</t>
  </si>
  <si>
    <t>Fusaggine</t>
  </si>
  <si>
    <t>Pepe</t>
  </si>
  <si>
    <t>Legno di balsamo di Alessandria</t>
  </si>
  <si>
    <t>Legno di balsamo della Giudea</t>
  </si>
  <si>
    <t>Asfalto</t>
  </si>
  <si>
    <t>Olio di Clematide</t>
  </si>
  <si>
    <t>Olio di Cardamomo</t>
  </si>
  <si>
    <t>Indaco</t>
  </si>
  <si>
    <t>Cinabro dardanico/minio 1a qualità</t>
  </si>
  <si>
    <t>Cinabro dardanico/minio 2a qualità</t>
  </si>
  <si>
    <t>Castoreo Pontico</t>
  </si>
  <si>
    <t>Castoreo Dalmata</t>
  </si>
  <si>
    <t>Rosso vermiglio dal Sandyx Rubia tinctorum</t>
  </si>
  <si>
    <t>Gomma dell'albero del mastice di Chios</t>
  </si>
  <si>
    <t>Laudano 1a qualità</t>
  </si>
  <si>
    <t>Laudano 2a qualità</t>
  </si>
  <si>
    <t>Erisimo Sysimbrium officinalis</t>
  </si>
  <si>
    <t>Rame usato</t>
  </si>
  <si>
    <t>Calcite</t>
  </si>
  <si>
    <t>Enula</t>
  </si>
  <si>
    <t>Spugna</t>
  </si>
  <si>
    <t>Fiore di giunco</t>
  </si>
  <si>
    <t>Aristolchia</t>
  </si>
  <si>
    <t>Rabarbaro Pontico</t>
  </si>
  <si>
    <t>Resina di Pino</t>
  </si>
  <si>
    <t>Colofonia</t>
  </si>
  <si>
    <t>Succo di Papavero Tebano</t>
  </si>
  <si>
    <t>Oppio della Cirenaica</t>
  </si>
  <si>
    <t>Corallo rosso 1a qualità</t>
  </si>
  <si>
    <t>Corallo rosso 2a qualità</t>
  </si>
  <si>
    <t>Ocra</t>
  </si>
  <si>
    <t>Rosaceo</t>
  </si>
  <si>
    <t>Scammonea</t>
  </si>
  <si>
    <t>Creta per pulire l'argento</t>
  </si>
  <si>
    <t>Creta da Cimolo</t>
  </si>
  <si>
    <t>Colla di pesce</t>
  </si>
  <si>
    <t>Colla di Toro</t>
  </si>
  <si>
    <t>Vaso panciuto di Colla</t>
  </si>
  <si>
    <t>NOLI DA TRASPORTO E TRANSITO</t>
  </si>
  <si>
    <t>PREZZI DI TRASPORTO TERRESTRE E NOLO</t>
  </si>
  <si>
    <t>Da Alessandria a Roma</t>
  </si>
  <si>
    <t>per moggio Ka</t>
  </si>
  <si>
    <t>denari</t>
  </si>
  <si>
    <t>Da Alessandria a Nicomedia</t>
  </si>
  <si>
    <t>Da Alessandria a Bisanzio</t>
  </si>
  <si>
    <t>Da Alessandria alla Dalmazia</t>
  </si>
  <si>
    <t>Da Alessandria ad Aquileia</t>
  </si>
  <si>
    <t>Da Alessandria all'Africa</t>
  </si>
  <si>
    <t>Da Alessandria alla Sicilia</t>
  </si>
  <si>
    <t>Da Alessandria ad efeso</t>
  </si>
  <si>
    <t>Da Alessandria a Tessalonica</t>
  </si>
  <si>
    <t>Da Alessandria alla Panfilia</t>
  </si>
  <si>
    <t>Dall'Oriente a Roma</t>
  </si>
  <si>
    <t>Dall'Oriente a Salona</t>
  </si>
  <si>
    <t>Dall'Oriente ad Aquileia</t>
  </si>
  <si>
    <t>Dall'Oriente all'Africa</t>
  </si>
  <si>
    <t>Dall'Oriente alla Spagna</t>
  </si>
  <si>
    <t>Dall'Oriente alla Betica</t>
  </si>
  <si>
    <t>Dall'Oriente alla Lusitania</t>
  </si>
  <si>
    <t>Dall'Oriente alle Gallie</t>
  </si>
  <si>
    <t>Dall'Oriente a Bisanzio</t>
  </si>
  <si>
    <t>Dall'Oriente ad Efeso</t>
  </si>
  <si>
    <t>Dall'Oriente alla Sicilia</t>
  </si>
  <si>
    <t>Dall'Asia  a Roma</t>
  </si>
  <si>
    <t>Dall'Asia  all'Africa</t>
  </si>
  <si>
    <t>Dall'Asia  alla Dalmazia</t>
  </si>
  <si>
    <t>Dall'Africa a Salona</t>
  </si>
  <si>
    <t>Dall'Africa alla Sicilia</t>
  </si>
  <si>
    <t>Dall'Africa a Spagna</t>
  </si>
  <si>
    <t>Dall'Africa alle Gallie</t>
  </si>
  <si>
    <t>Dall'Africa all'Acaia</t>
  </si>
  <si>
    <t>Dall'Africa alla Panfilia</t>
  </si>
  <si>
    <t>Da Roma alla Sicilia</t>
  </si>
  <si>
    <t>Da Roma a Tessalonica</t>
  </si>
  <si>
    <t>Da Roma all'Acaia</t>
  </si>
  <si>
    <t>Da Roma alla Spagna</t>
  </si>
  <si>
    <t>Da Roma alle Gallie</t>
  </si>
  <si>
    <t>Da Roma alle Gallie superiores</t>
  </si>
  <si>
    <t>Da Nicomedia a Roma</t>
  </si>
  <si>
    <t>Da Nicomedia a Efeso</t>
  </si>
  <si>
    <t>Da Nicomedia a Tessalonica</t>
  </si>
  <si>
    <t>Da Nicomedia all'Acaia</t>
  </si>
  <si>
    <t>Da Nicomedia a Salona</t>
  </si>
  <si>
    <t>Da Nicomedia alla Panfilia</t>
  </si>
  <si>
    <t>Da Nicomedia alla Fenicia</t>
  </si>
  <si>
    <t>Da Nicomedia a Trapezunte</t>
  </si>
  <si>
    <t>Da Nicomedia a Sinope e Tomi</t>
  </si>
  <si>
    <t>Per navi fluviali</t>
  </si>
  <si>
    <t>Moggio ka x miglio</t>
  </si>
  <si>
    <t>Da Ravenna ad Aquleia</t>
  </si>
  <si>
    <t>Farina di fave</t>
  </si>
  <si>
    <t>Latiro</t>
  </si>
  <si>
    <t>Lupini cotti</t>
  </si>
  <si>
    <t>sextarivs italicvs</t>
  </si>
  <si>
    <t>Farro pulito</t>
  </si>
  <si>
    <t>Birra di frumento</t>
  </si>
  <si>
    <t>Mammella di scrofa</t>
  </si>
  <si>
    <t>Cavoli prima scelta</t>
  </si>
  <si>
    <t>Cavoli seconda scelta</t>
  </si>
  <si>
    <t>Sisymbrium officinale (crescione)</t>
  </si>
  <si>
    <t>Cocomeri</t>
  </si>
  <si>
    <t>Saggina</t>
  </si>
  <si>
    <t>fasci da 25</t>
  </si>
  <si>
    <t>fasci da 60</t>
  </si>
  <si>
    <t xml:space="preserve">Pastinaca Sativa </t>
  </si>
  <si>
    <t>8 mazzi</t>
  </si>
  <si>
    <t>Mele piccole</t>
  </si>
  <si>
    <t xml:space="preserve">Costruttori  di elmi </t>
  </si>
  <si>
    <t>otto pelli</t>
  </si>
  <si>
    <t>Coperta di pelo caprino</t>
  </si>
  <si>
    <t>Coperta di Carice intrecciato</t>
  </si>
  <si>
    <t>(CASELLA IN ALTO COLOR GIALLO DELLA PAGINA SUCCESSIVA)</t>
  </si>
  <si>
    <t>I frammenti furono ritrovati ad Afrodisiade in Caria e ad Aezani in Frigia.</t>
  </si>
  <si>
    <t>La quotazione dell'oro varia giorno per giorno ma l'esposizione in euro facilita la comparazione dei prezzi delle merci e servizi.</t>
  </si>
  <si>
    <t xml:space="preserve">g.    = po       </t>
  </si>
  <si>
    <t>g.</t>
  </si>
  <si>
    <t>Fornisce attraverso 132 frammenti scritti in Greco e Latino i prezzi massimi  di merci e servizi.</t>
  </si>
  <si>
    <t xml:space="preserve">           cambio 1 g.= </t>
  </si>
  <si>
    <t>Peso di una libra g.</t>
  </si>
  <si>
    <t xml:space="preserve">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°  </t>
  </si>
  <si>
    <t>Qui sotto sono descritte le unità di misura adottate nell'Editto.</t>
  </si>
  <si>
    <t>Nella parte finale sono elencate le merci e le retribuzioni espresse in denari di conto.</t>
  </si>
  <si>
    <t>In quel periodo non venivano più coniate monete denominate denari ma, come successe per le lire, i conteggi venivano</t>
  </si>
  <si>
    <t>Poiché nello stesso Editto è specificato che una Libra d'oro valeva 72.000 Denari di conto, si è potuto, rapportando</t>
  </si>
  <si>
    <t>ancora effettuati utilizzando il Denario.  Ad esempio, prima del passaggio all Euro in Italia un bene poteva valere 1.350 Lire, ma già da tempo</t>
  </si>
  <si>
    <t>non venivano più coniate monetine da 1 Lira, 2 Lire, 5 Lire, 10 Lire, 20 Lire. ( i conteggi venivano fatti utlizzando la Lira come unità di conto).</t>
  </si>
  <si>
    <t>tutte le voci in peso d'oro e moltiplicando per il valore in Euro di un g. d'oro, ottenere i prezzi in Euro.</t>
  </si>
  <si>
    <t>N.B. I PREZZI IN EURO RIPORTATI SOTTO, SONO STATI OTTENUTI TRAMUTANDO LA QUOTAZIONE IN DENARI DI CONTO IN ORO</t>
  </si>
  <si>
    <r>
      <t>Mantelli con cappuccio  comuni  di lino grossolano per sevi di 1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 </t>
    </r>
  </si>
  <si>
    <r>
      <t>Mantelli con cappuccio  comuni  di lino grossolano per sevi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 </t>
    </r>
  </si>
  <si>
    <r>
      <t>Mantelli con cappuccio  comuni  di lino grossolano per sevi di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 </t>
    </r>
  </si>
  <si>
    <r>
      <t>Fasce Lombari o cinture comuni di tessuto grossolano per servi di 1</t>
    </r>
    <r>
      <rPr>
        <vertAlign val="superscript"/>
        <sz val="11"/>
        <color rgb="FF000000"/>
        <rFont val="Calibri"/>
        <family val="2"/>
      </rPr>
      <t>a</t>
    </r>
  </si>
  <si>
    <r>
      <t>Fasce Lombari o cinture comuni di tessuto grossolano per servi di 2</t>
    </r>
    <r>
      <rPr>
        <vertAlign val="superscript"/>
        <sz val="11"/>
        <color rgb="FF000000"/>
        <rFont val="Calibri"/>
        <family val="2"/>
      </rPr>
      <t>a</t>
    </r>
  </si>
  <si>
    <r>
      <t>Fasce Lombari o cinture comuni di tessuto grossolano per servi di 3</t>
    </r>
    <r>
      <rPr>
        <vertAlign val="superscript"/>
        <sz val="11"/>
        <color rgb="FF000000"/>
        <rFont val="Calibri"/>
        <family val="2"/>
      </rPr>
      <t>a</t>
    </r>
  </si>
  <si>
    <r>
      <t>Lino chiamato stoppa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</si>
  <si>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r>
      <t>Lino chiamato stoppa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</si>
  <si>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r>
      <t>Tessuto di Lino 1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</si>
  <si>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Tessuto di Lino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</si>
  <si>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Tessuto di Lino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</si>
  <si>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di lino grossolano per servi o schiavi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</si>
  <si>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di lino grossolano per servi o schiavi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</si>
  <si>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Scitopoli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</si>
  <si>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Tarso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</si>
  <si>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Biblo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</si>
  <si>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Laodicea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</si>
  <si>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Alessandria tipo Tarsico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</t>
    </r>
  </si>
  <si>
    <r>
      <t>Tessuti x camicie senza ornamenti da Scitopoli di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</si>
  <si>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Tarso di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</si>
  <si>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Biblo di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</si>
  <si>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Laodicea di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</si>
  <si>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x camicie senza ornamenti da Alessandria tipo Tarsico di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</t>
    </r>
  </si>
  <si>
    <r>
      <t>Tessuti per camice di soldati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</si>
  <si>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per camice di soldati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</si>
  <si>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per camice di lino grossolano per servi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</si>
  <si>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Tessuti per camice di lino grossolano per servi 3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</si>
  <si>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Dalmatiche da donna senza ornamenti da Scitopoli si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</si>
  <si>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Dalmatiche da donna senza ornamenti da Tarso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scelta</t>
    </r>
  </si>
  <si>
    <r>
      <t>Resina di Terebinto di Chios 1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</si>
  <si>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r>
      <t>Resina di Terebinto di Chios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</si>
  <si>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r>
      <t>Scalogno di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</si>
  <si>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r>
      <t>Ciano vestoriano 1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</si>
  <si>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r>
      <t>Ciano vestoriano 2</t>
    </r>
    <r>
      <rPr>
        <vertAlign val="superscript"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 xml:space="preserve"> qualità</t>
    </r>
  </si>
  <si>
    <t>L' "Edictvm de pretiis rervm venalivm"  fu introdotto da Diocleziano nel 301 per calmierare l'inflazione galoppante,</t>
  </si>
  <si>
    <t>ott. 2013</t>
  </si>
  <si>
    <r>
      <t xml:space="preserve">Edictum de pretiis rerum venalium - Diocleziano 301-2         </t>
    </r>
    <r>
      <rPr>
        <sz val="12"/>
        <color theme="1"/>
        <rFont val="Calibri"/>
        <family val="2"/>
        <scheme val="minor"/>
      </rPr>
      <t>(con modifiche e aggiornamenti)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</si>
</sst>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410]\ * #,##0.00_-;\-[$€-410]\ * #,##0.00_-;_-[$€-410]\ * &quot;-&quot;??_-;_-@_-"/>
    <numFmt numFmtId="165" formatCode="0.0%"/>
    <numFmt numFmtId="166" formatCode="0.0000"/>
    <numFmt numFmtId="167" formatCode="[$-410]General"/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4" fillId="0" borderId="0"/>
  </cellStyleXfs>
  <cellXfs count="38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2" fontId="0" fillId="0" borderId="2" xfId="0" applyNumberFormat="1" applyBorder="1"/>
    <xf numFmtId="0" fontId="0" fillId="0" borderId="3" xfId="0" applyBorder="1"/>
    <xf numFmtId="2" fontId="0" fillId="0" borderId="3" xfId="0" applyNumberFormat="1" applyBorder="1"/>
    <xf numFmtId="2" fontId="0" fillId="0" borderId="4" xfId="0" applyNumberFormat="1" applyBorder="1"/>
    <xf numFmtId="0" fontId="2" fillId="0" borderId="5" xfId="0" applyFont="1" applyBorder="1" applyAlignment="1">
      <alignment horizontal="center"/>
    </xf>
    <xf numFmtId="165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2" fontId="0" fillId="0" borderId="0" xfId="0" applyNumberFormat="1" applyFill="1" applyBorder="1"/>
    <xf numFmtId="0" fontId="3" fillId="0" borderId="0" xfId="0" applyFont="1"/>
    <xf numFmtId="0" fontId="2" fillId="0" borderId="1" xfId="0" applyFont="1" applyBorder="1"/>
    <xf numFmtId="166" fontId="0" fillId="0" borderId="0" xfId="0" applyNumberFormat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7" fontId="4" fillId="0" borderId="0" xfId="2"/>
    <xf numFmtId="167" fontId="4" fillId="0" borderId="0" xfId="2" applyFill="1"/>
    <xf numFmtId="167" fontId="4" fillId="0" borderId="1" xfId="2" applyFill="1" applyBorder="1"/>
    <xf numFmtId="167" fontId="4" fillId="0" borderId="0" xfId="2" applyFill="1" applyBorder="1"/>
    <xf numFmtId="3" fontId="0" fillId="0" borderId="0" xfId="0" applyNumberFormat="1"/>
    <xf numFmtId="3" fontId="0" fillId="2" borderId="0" xfId="0" applyNumberFormat="1" applyFill="1"/>
    <xf numFmtId="164" fontId="0" fillId="3" borderId="1" xfId="0" applyNumberFormat="1" applyFill="1" applyBorder="1"/>
    <xf numFmtId="168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Border="1"/>
    <xf numFmtId="0" fontId="7" fillId="0" borderId="0" xfId="0" applyFont="1"/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Excel Built-in Normal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19"/>
  <sheetViews>
    <sheetView tabSelected="1" workbookViewId="0">
      <selection activeCell="F4" sqref="F4"/>
    </sheetView>
  </sheetViews>
  <sheetFormatPr defaultRowHeight="15" x14ac:dyDescent="0.25"/>
  <cols>
    <col min="1" max="1" width="5.140625" customWidth="1"/>
    <col min="2" max="2" width="22.5703125" customWidth="1"/>
    <col min="3" max="5" width="8.7109375" customWidth="1"/>
    <col min="6" max="6" width="15" customWidth="1"/>
    <col min="7" max="7" width="16.85546875" customWidth="1"/>
    <col min="8" max="8" width="9.28515625" bestFit="1" customWidth="1"/>
    <col min="10" max="10" width="17.140625" customWidth="1"/>
    <col min="11" max="11" width="12" style="5" customWidth="1"/>
    <col min="12" max="12" width="9" style="5" customWidth="1"/>
    <col min="13" max="13" width="9" style="5" hidden="1" customWidth="1"/>
    <col min="14" max="17" width="9.28515625" hidden="1" customWidth="1"/>
    <col min="18" max="22" width="0" hidden="1" customWidth="1"/>
    <col min="23" max="23" width="12.140625" hidden="1" customWidth="1"/>
    <col min="24" max="32" width="0" hidden="1" customWidth="1"/>
  </cols>
  <sheetData>
    <row r="1" spans="2:18" x14ac:dyDescent="0.25">
      <c r="C1" s="36" t="s">
        <v>1367</v>
      </c>
      <c r="D1" s="37"/>
      <c r="E1" s="37"/>
      <c r="F1" s="37"/>
      <c r="G1" s="37"/>
      <c r="H1" s="37"/>
    </row>
    <row r="2" spans="2:18" x14ac:dyDescent="0.25">
      <c r="B2" s="35"/>
      <c r="C2" s="37"/>
      <c r="D2" s="37"/>
      <c r="E2" s="37"/>
      <c r="F2" s="37"/>
      <c r="G2" s="37"/>
      <c r="H2" s="37"/>
    </row>
    <row r="3" spans="2:18" ht="18.75" x14ac:dyDescent="0.3">
      <c r="C3" s="34"/>
    </row>
    <row r="4" spans="2:18" ht="15.75" x14ac:dyDescent="0.25">
      <c r="B4" s="31" t="s">
        <v>1365</v>
      </c>
    </row>
    <row r="5" spans="2:18" ht="15.75" x14ac:dyDescent="0.25">
      <c r="B5" s="31"/>
    </row>
    <row r="6" spans="2:18" ht="15.75" x14ac:dyDescent="0.25">
      <c r="B6" s="31" t="s">
        <v>1319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15.75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2:18" ht="15.75" x14ac:dyDescent="0.25">
      <c r="B8" s="31" t="s">
        <v>1315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2:18" ht="15.75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2:18" ht="15.75" x14ac:dyDescent="0.25">
      <c r="B10" s="31" t="s">
        <v>1323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2:18" ht="15.75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2:18" ht="15.75" x14ac:dyDescent="0.25">
      <c r="B12" s="31" t="s">
        <v>1324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18" ht="15.75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8" ht="15.75" x14ac:dyDescent="0.25">
      <c r="B14" s="31" t="s">
        <v>1325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2:18" ht="15.75" x14ac:dyDescent="0.2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2:18" ht="15.75" x14ac:dyDescent="0.25">
      <c r="B16" s="31" t="s">
        <v>1327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ht="15.75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ht="15.75" x14ac:dyDescent="0.25">
      <c r="B18" s="31" t="s">
        <v>1328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ht="15.75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ht="15.75" x14ac:dyDescent="0.25">
      <c r="B20" s="31" t="s">
        <v>1326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ht="15.75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ht="15.75" x14ac:dyDescent="0.25">
      <c r="B22" s="31" t="s">
        <v>1329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ht="15.75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ht="15.75" x14ac:dyDescent="0.25">
      <c r="B24" s="31" t="s">
        <v>1316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ht="15.75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x14ac:dyDescent="0.25">
      <c r="A26" t="s">
        <v>1322</v>
      </c>
    </row>
    <row r="28" spans="1:18" x14ac:dyDescent="0.25">
      <c r="B28" t="s">
        <v>417</v>
      </c>
      <c r="G28" s="21"/>
      <c r="K28"/>
      <c r="L28"/>
      <c r="M28"/>
    </row>
    <row r="29" spans="1:18" x14ac:dyDescent="0.25">
      <c r="G29" s="21"/>
      <c r="K29"/>
      <c r="L29"/>
      <c r="M29"/>
    </row>
    <row r="30" spans="1:18" x14ac:dyDescent="0.25">
      <c r="B30" t="s">
        <v>422</v>
      </c>
      <c r="C30" s="21">
        <v>327.45</v>
      </c>
      <c r="D30" t="s">
        <v>1317</v>
      </c>
      <c r="E30" t="s">
        <v>1</v>
      </c>
      <c r="G30" s="1" t="s">
        <v>2</v>
      </c>
      <c r="L30"/>
      <c r="M30"/>
    </row>
    <row r="31" spans="1:18" x14ac:dyDescent="0.25">
      <c r="B31" t="s">
        <v>424</v>
      </c>
      <c r="C31" s="21">
        <v>32.753999999999998</v>
      </c>
      <c r="D31" t="s">
        <v>1318</v>
      </c>
      <c r="L31"/>
      <c r="M31"/>
    </row>
    <row r="32" spans="1:18" x14ac:dyDescent="0.25">
      <c r="B32" t="s">
        <v>3</v>
      </c>
      <c r="C32" s="21">
        <f>+C30/2</f>
        <v>163.72499999999999</v>
      </c>
      <c r="D32" t="s">
        <v>1318</v>
      </c>
      <c r="L32"/>
      <c r="M32"/>
    </row>
    <row r="33" spans="1:13" x14ac:dyDescent="0.25">
      <c r="B33" t="s">
        <v>4</v>
      </c>
      <c r="C33" s="21">
        <v>27.28</v>
      </c>
      <c r="D33" t="s">
        <v>1318</v>
      </c>
      <c r="L33"/>
      <c r="M33"/>
    </row>
    <row r="34" spans="1:13" x14ac:dyDescent="0.25">
      <c r="B34" t="s">
        <v>425</v>
      </c>
      <c r="C34" s="21">
        <v>17.510999999999999</v>
      </c>
      <c r="D34" t="s">
        <v>45</v>
      </c>
      <c r="E34" t="s">
        <v>5</v>
      </c>
      <c r="L34"/>
      <c r="M34"/>
    </row>
    <row r="35" spans="1:13" x14ac:dyDescent="0.25">
      <c r="B35" t="s">
        <v>426</v>
      </c>
      <c r="C35" s="21">
        <v>8.7539999999999996</v>
      </c>
      <c r="D35" t="s">
        <v>45</v>
      </c>
      <c r="E35" t="s">
        <v>418</v>
      </c>
      <c r="L35"/>
      <c r="M35"/>
    </row>
    <row r="36" spans="1:13" x14ac:dyDescent="0.25">
      <c r="B36" t="s">
        <v>44</v>
      </c>
      <c r="C36" s="21">
        <v>0.57399999999999995</v>
      </c>
      <c r="D36" t="s">
        <v>45</v>
      </c>
      <c r="E36" t="s">
        <v>419</v>
      </c>
      <c r="L36"/>
      <c r="M36"/>
    </row>
    <row r="37" spans="1:13" x14ac:dyDescent="0.25">
      <c r="C37" s="21"/>
      <c r="L37"/>
      <c r="M37"/>
    </row>
    <row r="38" spans="1:13" x14ac:dyDescent="0.25">
      <c r="B38" t="s">
        <v>7</v>
      </c>
      <c r="C38" s="21">
        <v>1.4790000000000001</v>
      </c>
      <c r="D38" t="s">
        <v>8</v>
      </c>
      <c r="L38"/>
      <c r="M38"/>
    </row>
    <row r="39" spans="1:13" x14ac:dyDescent="0.25">
      <c r="B39" t="s">
        <v>9</v>
      </c>
      <c r="C39" s="21">
        <v>44.36</v>
      </c>
      <c r="D39" t="s">
        <v>10</v>
      </c>
      <c r="L39"/>
      <c r="M39"/>
    </row>
    <row r="40" spans="1:13" x14ac:dyDescent="0.25">
      <c r="B40" t="s">
        <v>11</v>
      </c>
      <c r="C40" s="21">
        <v>29.57</v>
      </c>
      <c r="D40" t="s">
        <v>10</v>
      </c>
      <c r="L40"/>
      <c r="M40"/>
    </row>
    <row r="41" spans="1:13" x14ac:dyDescent="0.25">
      <c r="B41" t="s">
        <v>12</v>
      </c>
      <c r="C41" s="21">
        <v>1.85</v>
      </c>
      <c r="D41" t="s">
        <v>10</v>
      </c>
      <c r="L41"/>
      <c r="M41"/>
    </row>
    <row r="42" spans="1:13" x14ac:dyDescent="0.25">
      <c r="C42" s="21"/>
      <c r="L42"/>
      <c r="M42"/>
    </row>
    <row r="43" spans="1:13" x14ac:dyDescent="0.25">
      <c r="B43" t="s">
        <v>13</v>
      </c>
      <c r="C43" s="21" t="s">
        <v>14</v>
      </c>
      <c r="L43"/>
      <c r="M43"/>
    </row>
    <row r="44" spans="1:13" x14ac:dyDescent="0.25">
      <c r="B44" t="s">
        <v>15</v>
      </c>
      <c r="G44" s="21"/>
      <c r="K44"/>
      <c r="L44"/>
      <c r="M44"/>
    </row>
    <row r="45" spans="1:13" x14ac:dyDescent="0.25">
      <c r="B45" t="s">
        <v>16</v>
      </c>
      <c r="G45" s="21"/>
      <c r="K45"/>
      <c r="L45"/>
      <c r="M45"/>
    </row>
    <row r="46" spans="1:13" x14ac:dyDescent="0.25">
      <c r="B46" t="s">
        <v>17</v>
      </c>
      <c r="G46" s="21"/>
      <c r="K46"/>
      <c r="L46"/>
      <c r="M46"/>
    </row>
    <row r="47" spans="1:13" x14ac:dyDescent="0.25">
      <c r="G47" s="21"/>
      <c r="K47"/>
      <c r="L47"/>
      <c r="M47"/>
    </row>
    <row r="48" spans="1:13" x14ac:dyDescent="0.25">
      <c r="A48" t="s">
        <v>1330</v>
      </c>
      <c r="G48" s="21"/>
      <c r="K48"/>
      <c r="L48"/>
      <c r="M48"/>
    </row>
    <row r="49" spans="1:32" x14ac:dyDescent="0.25">
      <c r="A49" t="s">
        <v>1148</v>
      </c>
      <c r="G49" s="21"/>
      <c r="K49"/>
      <c r="L49"/>
      <c r="M49"/>
    </row>
    <row r="50" spans="1:32" x14ac:dyDescent="0.25">
      <c r="A50" t="s">
        <v>1314</v>
      </c>
      <c r="G50" s="21"/>
      <c r="K50"/>
      <c r="L50"/>
      <c r="M50"/>
    </row>
    <row r="52" spans="1:32" x14ac:dyDescent="0.25">
      <c r="A52" t="s">
        <v>1322</v>
      </c>
    </row>
    <row r="53" spans="1:32" ht="15.75" thickBot="1" x14ac:dyDescent="0.3"/>
    <row r="54" spans="1:32" ht="15.75" thickBot="1" x14ac:dyDescent="0.3">
      <c r="B54" t="s">
        <v>136</v>
      </c>
      <c r="G54" s="32">
        <v>327.45</v>
      </c>
      <c r="H54">
        <f>72000/G54</f>
        <v>219.88089784699955</v>
      </c>
      <c r="J54" t="s">
        <v>1116</v>
      </c>
      <c r="K54" s="29">
        <v>31.08</v>
      </c>
      <c r="N54" s="8">
        <f>1200/5.45</f>
        <v>220.18348623853211</v>
      </c>
      <c r="O54" s="10"/>
      <c r="P54" s="9">
        <f>2000/5.45</f>
        <v>366.97247706422019</v>
      </c>
      <c r="Q54" s="9"/>
      <c r="R54" s="10">
        <f>2400/4.54795833333333</f>
        <v>527.70932011616969</v>
      </c>
      <c r="S54" s="10"/>
      <c r="T54" s="10">
        <f>3800/4.54795833333333</f>
        <v>835.53975685060209</v>
      </c>
      <c r="U54" s="10"/>
      <c r="V54" s="11">
        <f>4800/4.54795833333333</f>
        <v>1055.4186402323394</v>
      </c>
      <c r="W54" s="7"/>
      <c r="X54" t="s">
        <v>150</v>
      </c>
    </row>
    <row r="55" spans="1:32" x14ac:dyDescent="0.25">
      <c r="B55" t="s">
        <v>31</v>
      </c>
      <c r="G55" t="s">
        <v>1321</v>
      </c>
      <c r="H55" t="s">
        <v>412</v>
      </c>
      <c r="J55" t="s">
        <v>1366</v>
      </c>
      <c r="N55" s="7"/>
      <c r="O55" s="7"/>
      <c r="P55" s="3"/>
      <c r="Q55" s="3"/>
      <c r="R55" s="7"/>
      <c r="S55" s="7"/>
      <c r="T55" s="7"/>
      <c r="U55" s="7"/>
      <c r="V55" s="7"/>
      <c r="W55" s="7"/>
    </row>
    <row r="56" spans="1:32" x14ac:dyDescent="0.25">
      <c r="B56" t="s">
        <v>137</v>
      </c>
    </row>
    <row r="57" spans="1:32" x14ac:dyDescent="0.25">
      <c r="J57" t="s">
        <v>1320</v>
      </c>
      <c r="K57" s="5">
        <f>+K54</f>
        <v>31.08</v>
      </c>
    </row>
    <row r="58" spans="1:32" ht="15.75" thickBot="1" x14ac:dyDescent="0.3">
      <c r="J58" t="s">
        <v>423</v>
      </c>
      <c r="K58" t="s">
        <v>146</v>
      </c>
      <c r="L58"/>
      <c r="M58"/>
    </row>
    <row r="59" spans="1:32" ht="15.75" thickBot="1" x14ac:dyDescent="0.3">
      <c r="B59" s="2" t="s">
        <v>18</v>
      </c>
      <c r="C59" s="3"/>
      <c r="D59" s="3"/>
      <c r="E59" s="3"/>
      <c r="F59" s="3"/>
      <c r="G59" t="s">
        <v>27</v>
      </c>
      <c r="H59" s="12" t="s">
        <v>414</v>
      </c>
      <c r="J59" s="22" t="s">
        <v>413</v>
      </c>
      <c r="K59" s="5" t="s">
        <v>147</v>
      </c>
      <c r="N59" s="12">
        <v>305</v>
      </c>
      <c r="O59" s="12" t="s">
        <v>403</v>
      </c>
      <c r="P59" s="12">
        <v>307</v>
      </c>
      <c r="Q59" s="12" t="s">
        <v>404</v>
      </c>
      <c r="R59" s="12">
        <v>312</v>
      </c>
      <c r="S59" s="12" t="s">
        <v>405</v>
      </c>
      <c r="T59" s="12">
        <v>320</v>
      </c>
      <c r="U59" s="12" t="s">
        <v>406</v>
      </c>
      <c r="V59" s="12" t="s">
        <v>149</v>
      </c>
      <c r="W59" s="12" t="s">
        <v>407</v>
      </c>
      <c r="X59" t="s">
        <v>151</v>
      </c>
      <c r="Z59">
        <v>301</v>
      </c>
      <c r="AA59" s="12">
        <v>305</v>
      </c>
      <c r="AB59" s="12">
        <v>307</v>
      </c>
      <c r="AC59" s="12">
        <v>312</v>
      </c>
      <c r="AD59" s="12">
        <v>320</v>
      </c>
      <c r="AE59" s="12" t="s">
        <v>149</v>
      </c>
    </row>
    <row r="60" spans="1:32" x14ac:dyDescent="0.25">
      <c r="B60" s="3" t="s">
        <v>148</v>
      </c>
      <c r="C60" s="3"/>
      <c r="D60" s="3"/>
      <c r="E60" s="3"/>
      <c r="F60" s="3"/>
      <c r="G60" t="s">
        <v>19</v>
      </c>
      <c r="H60">
        <v>100</v>
      </c>
      <c r="I60" t="s">
        <v>20</v>
      </c>
      <c r="J60" s="19">
        <f t="shared" ref="J60:J114" si="0">+H60/72000*$G$54</f>
        <v>0.45479166666666665</v>
      </c>
      <c r="K60" s="5">
        <f>$K$54*J60</f>
        <v>14.134924999999999</v>
      </c>
      <c r="N60" s="6">
        <f t="shared" ref="N60:N93" si="1">+$N$54*J60</f>
        <v>100.13761467889908</v>
      </c>
      <c r="O60" s="6">
        <f>+N60/20</f>
        <v>5.0068807339449544</v>
      </c>
      <c r="P60" s="6">
        <f t="shared" ref="P60:P93" si="2">+$P$54*J60</f>
        <v>166.89602446483181</v>
      </c>
      <c r="Q60" s="6">
        <f>+P60/20</f>
        <v>8.3448012232415909</v>
      </c>
      <c r="R60" s="7">
        <f t="shared" ref="R60:R93" si="3">+$R$54*J60</f>
        <v>239.99780121116632</v>
      </c>
      <c r="S60" s="7">
        <f>+R60/20</f>
        <v>11.999890060558316</v>
      </c>
      <c r="T60" s="7">
        <f t="shared" ref="T60:T93" si="4">+$T$54*J60</f>
        <v>379.99651858434675</v>
      </c>
      <c r="U60" s="7">
        <f>+T60/20</f>
        <v>18.999825929217337</v>
      </c>
      <c r="V60" s="7">
        <f t="shared" ref="V60:V93" si="5">+$V$54*J60</f>
        <v>479.99560242233264</v>
      </c>
      <c r="W60" s="7">
        <f>+V60/20</f>
        <v>23.999780121116633</v>
      </c>
      <c r="X60" s="14">
        <f>+(V60-H60)/H60</f>
        <v>3.7999560242233263</v>
      </c>
      <c r="AA60" s="14">
        <f>+(N60-H60)/H60</f>
        <v>1.3761467889908375E-3</v>
      </c>
      <c r="AB60" s="14">
        <f>+(P60-N60)/N60</f>
        <v>0.66666666666666674</v>
      </c>
      <c r="AC60" s="13">
        <f>+(R60-P60)/P60</f>
        <v>0.4380078973165622</v>
      </c>
      <c r="AD60" s="14">
        <f>+(T60-R60)/R60</f>
        <v>0.58333333333333359</v>
      </c>
      <c r="AE60" s="14">
        <f>+(V60-T60)/T60</f>
        <v>0.26315789473684187</v>
      </c>
      <c r="AF60" s="15"/>
    </row>
    <row r="61" spans="1:32" x14ac:dyDescent="0.25">
      <c r="B61" t="s">
        <v>21</v>
      </c>
      <c r="G61" t="s">
        <v>19</v>
      </c>
      <c r="H61">
        <v>60</v>
      </c>
      <c r="I61" t="s">
        <v>20</v>
      </c>
      <c r="J61" s="19">
        <f t="shared" si="0"/>
        <v>0.27287500000000003</v>
      </c>
      <c r="K61" s="5">
        <f>$K$54*J61</f>
        <v>8.4809549999999998</v>
      </c>
      <c r="N61" s="6">
        <f t="shared" si="1"/>
        <v>60.082568807339456</v>
      </c>
      <c r="O61" s="6">
        <f t="shared" ref="O61:O125" si="6">+N61/20</f>
        <v>3.0041284403669728</v>
      </c>
      <c r="P61" s="6">
        <f t="shared" si="2"/>
        <v>100.1376146788991</v>
      </c>
      <c r="Q61" s="6">
        <f t="shared" ref="Q61:Q125" si="7">+P61/20</f>
        <v>5.0068807339449553</v>
      </c>
      <c r="R61" s="7">
        <f t="shared" si="3"/>
        <v>143.99868072669983</v>
      </c>
      <c r="S61" s="7">
        <f t="shared" ref="S61:S125" si="8">+R61/20</f>
        <v>7.1999340363349917</v>
      </c>
      <c r="T61" s="7">
        <f t="shared" si="4"/>
        <v>227.99791115060808</v>
      </c>
      <c r="U61" s="7">
        <f t="shared" ref="U61:U125" si="9">+T61/20</f>
        <v>11.399895557530403</v>
      </c>
      <c r="V61" s="7">
        <f t="shared" si="5"/>
        <v>287.99736145339966</v>
      </c>
      <c r="W61" s="7">
        <f t="shared" ref="W61:W125" si="10">+V61/20</f>
        <v>14.399868072669983</v>
      </c>
      <c r="X61" t="s">
        <v>152</v>
      </c>
    </row>
    <row r="62" spans="1:32" x14ac:dyDescent="0.25">
      <c r="B62" t="s">
        <v>22</v>
      </c>
      <c r="G62" t="s">
        <v>19</v>
      </c>
      <c r="H62">
        <v>60</v>
      </c>
      <c r="I62" t="s">
        <v>20</v>
      </c>
      <c r="J62" s="19">
        <f t="shared" si="0"/>
        <v>0.27287500000000003</v>
      </c>
      <c r="K62" s="5">
        <f t="shared" ref="K62:K128" si="11">$K$54*J62</f>
        <v>8.4809549999999998</v>
      </c>
      <c r="N62" s="6">
        <f t="shared" si="1"/>
        <v>60.082568807339456</v>
      </c>
      <c r="O62" s="6">
        <f t="shared" si="6"/>
        <v>3.0041284403669728</v>
      </c>
      <c r="P62" s="6">
        <f t="shared" si="2"/>
        <v>100.1376146788991</v>
      </c>
      <c r="Q62" s="6">
        <f t="shared" si="7"/>
        <v>5.0068807339449553</v>
      </c>
      <c r="R62" s="7">
        <f t="shared" si="3"/>
        <v>143.99868072669983</v>
      </c>
      <c r="S62" s="7">
        <f t="shared" si="8"/>
        <v>7.1999340363349917</v>
      </c>
      <c r="T62" s="7">
        <f t="shared" si="4"/>
        <v>227.99791115060808</v>
      </c>
      <c r="U62" s="7">
        <f t="shared" si="9"/>
        <v>11.399895557530403</v>
      </c>
      <c r="V62" s="7">
        <f t="shared" si="5"/>
        <v>287.99736145339966</v>
      </c>
      <c r="W62" s="7">
        <f t="shared" si="10"/>
        <v>14.399868072669983</v>
      </c>
      <c r="X62" s="14">
        <f>+X60/29</f>
        <v>0.13103296635252851</v>
      </c>
    </row>
    <row r="63" spans="1:32" x14ac:dyDescent="0.25">
      <c r="B63" t="s">
        <v>23</v>
      </c>
      <c r="G63" t="s">
        <v>19</v>
      </c>
      <c r="H63">
        <v>100</v>
      </c>
      <c r="I63" t="s">
        <v>20</v>
      </c>
      <c r="J63" s="19">
        <f t="shared" si="0"/>
        <v>0.45479166666666665</v>
      </c>
      <c r="K63" s="5">
        <f t="shared" si="11"/>
        <v>14.134924999999999</v>
      </c>
      <c r="N63" s="6">
        <f t="shared" si="1"/>
        <v>100.13761467889908</v>
      </c>
      <c r="O63" s="6">
        <f t="shared" si="6"/>
        <v>5.0068807339449544</v>
      </c>
      <c r="P63" s="6">
        <f t="shared" si="2"/>
        <v>166.89602446483181</v>
      </c>
      <c r="Q63" s="6">
        <f t="shared" si="7"/>
        <v>8.3448012232415909</v>
      </c>
      <c r="R63" s="7">
        <f t="shared" si="3"/>
        <v>239.99780121116632</v>
      </c>
      <c r="S63" s="7">
        <f t="shared" si="8"/>
        <v>11.999890060558316</v>
      </c>
      <c r="T63" s="7">
        <f t="shared" si="4"/>
        <v>379.99651858434675</v>
      </c>
      <c r="U63" s="7">
        <f t="shared" si="9"/>
        <v>18.999825929217337</v>
      </c>
      <c r="V63" s="7">
        <f t="shared" si="5"/>
        <v>479.99560242233264</v>
      </c>
      <c r="W63" s="7">
        <f t="shared" si="10"/>
        <v>23.999780121116633</v>
      </c>
    </row>
    <row r="64" spans="1:32" x14ac:dyDescent="0.25">
      <c r="B64" t="s">
        <v>427</v>
      </c>
      <c r="G64" t="s">
        <v>19</v>
      </c>
      <c r="H64">
        <v>50</v>
      </c>
      <c r="I64" t="s">
        <v>20</v>
      </c>
      <c r="J64" s="19">
        <f t="shared" si="0"/>
        <v>0.22739583333333332</v>
      </c>
      <c r="K64" s="5">
        <f t="shared" si="11"/>
        <v>7.0674624999999995</v>
      </c>
      <c r="N64" s="6">
        <f t="shared" si="1"/>
        <v>50.068807339449542</v>
      </c>
      <c r="O64" s="6">
        <f t="shared" si="6"/>
        <v>2.5034403669724772</v>
      </c>
      <c r="P64" s="6">
        <f t="shared" si="2"/>
        <v>83.448012232415905</v>
      </c>
      <c r="Q64" s="6">
        <f t="shared" si="7"/>
        <v>4.1724006116207955</v>
      </c>
      <c r="R64" s="7">
        <f t="shared" si="3"/>
        <v>119.99890060558316</v>
      </c>
      <c r="S64" s="7">
        <f t="shared" si="8"/>
        <v>5.9999450302791582</v>
      </c>
      <c r="T64" s="7">
        <f t="shared" si="4"/>
        <v>189.99825929217337</v>
      </c>
      <c r="U64" s="7">
        <f t="shared" si="9"/>
        <v>9.4999129646086686</v>
      </c>
      <c r="V64" s="7">
        <f t="shared" si="5"/>
        <v>239.99780121116632</v>
      </c>
      <c r="W64" s="7">
        <f t="shared" si="10"/>
        <v>11.999890060558316</v>
      </c>
    </row>
    <row r="65" spans="2:23" x14ac:dyDescent="0.25">
      <c r="B65" t="s">
        <v>24</v>
      </c>
      <c r="G65" t="s">
        <v>19</v>
      </c>
      <c r="H65">
        <v>50</v>
      </c>
      <c r="I65" t="s">
        <v>20</v>
      </c>
      <c r="J65" s="19">
        <f t="shared" si="0"/>
        <v>0.22739583333333332</v>
      </c>
      <c r="K65" s="5">
        <f t="shared" si="11"/>
        <v>7.0674624999999995</v>
      </c>
      <c r="N65" s="6">
        <f t="shared" si="1"/>
        <v>50.068807339449542</v>
      </c>
      <c r="O65" s="6">
        <f t="shared" si="6"/>
        <v>2.5034403669724772</v>
      </c>
      <c r="P65" s="6">
        <f t="shared" si="2"/>
        <v>83.448012232415905</v>
      </c>
      <c r="Q65" s="6">
        <f t="shared" si="7"/>
        <v>4.1724006116207955</v>
      </c>
      <c r="R65" s="7">
        <f t="shared" si="3"/>
        <v>119.99890060558316</v>
      </c>
      <c r="S65" s="7">
        <f t="shared" si="8"/>
        <v>5.9999450302791582</v>
      </c>
      <c r="T65" s="7">
        <f t="shared" si="4"/>
        <v>189.99825929217337</v>
      </c>
      <c r="U65" s="7">
        <f t="shared" si="9"/>
        <v>9.4999129646086686</v>
      </c>
      <c r="V65" s="7">
        <f t="shared" si="5"/>
        <v>239.99780121116632</v>
      </c>
      <c r="W65" s="7">
        <f t="shared" si="10"/>
        <v>11.999890060558316</v>
      </c>
    </row>
    <row r="66" spans="2:23" x14ac:dyDescent="0.25">
      <c r="B66" t="s">
        <v>435</v>
      </c>
      <c r="G66" t="s">
        <v>19</v>
      </c>
      <c r="H66">
        <v>100</v>
      </c>
      <c r="I66" t="s">
        <v>20</v>
      </c>
      <c r="J66" s="19">
        <f t="shared" si="0"/>
        <v>0.45479166666666665</v>
      </c>
      <c r="K66" s="5">
        <f t="shared" si="11"/>
        <v>14.134924999999999</v>
      </c>
      <c r="N66" s="6">
        <f t="shared" si="1"/>
        <v>100.13761467889908</v>
      </c>
      <c r="O66" s="6">
        <f t="shared" si="6"/>
        <v>5.0068807339449544</v>
      </c>
      <c r="P66" s="6">
        <f t="shared" si="2"/>
        <v>166.89602446483181</v>
      </c>
      <c r="Q66" s="6">
        <f t="shared" si="7"/>
        <v>8.3448012232415909</v>
      </c>
      <c r="R66" s="7">
        <f t="shared" si="3"/>
        <v>239.99780121116632</v>
      </c>
      <c r="S66" s="7">
        <f t="shared" si="8"/>
        <v>11.999890060558316</v>
      </c>
      <c r="T66" s="7">
        <f t="shared" si="4"/>
        <v>379.99651858434675</v>
      </c>
      <c r="U66" s="7">
        <f t="shared" si="9"/>
        <v>18.999825929217337</v>
      </c>
      <c r="V66" s="7">
        <f t="shared" si="5"/>
        <v>479.99560242233264</v>
      </c>
      <c r="W66" s="7">
        <f t="shared" si="10"/>
        <v>23.999780121116633</v>
      </c>
    </row>
    <row r="67" spans="2:23" x14ac:dyDescent="0.25">
      <c r="B67" t="s">
        <v>436</v>
      </c>
      <c r="G67" t="s">
        <v>19</v>
      </c>
      <c r="H67">
        <v>30</v>
      </c>
      <c r="I67" t="s">
        <v>20</v>
      </c>
      <c r="J67" s="19">
        <f t="shared" si="0"/>
        <v>0.13643750000000002</v>
      </c>
      <c r="K67" s="5">
        <f t="shared" si="11"/>
        <v>4.2404774999999999</v>
      </c>
      <c r="N67" s="6">
        <f t="shared" si="1"/>
        <v>30.041284403669728</v>
      </c>
      <c r="O67" s="6">
        <f t="shared" si="6"/>
        <v>1.5020642201834864</v>
      </c>
      <c r="P67" s="6">
        <f t="shared" si="2"/>
        <v>50.068807339449549</v>
      </c>
      <c r="Q67" s="6">
        <f t="shared" si="7"/>
        <v>2.5034403669724776</v>
      </c>
      <c r="R67" s="7">
        <f t="shared" si="3"/>
        <v>71.999340363349916</v>
      </c>
      <c r="S67" s="7">
        <f t="shared" si="8"/>
        <v>3.5999670181674959</v>
      </c>
      <c r="T67" s="7">
        <f t="shared" si="4"/>
        <v>113.99895557530404</v>
      </c>
      <c r="U67" s="7">
        <f t="shared" si="9"/>
        <v>5.6999477787652015</v>
      </c>
      <c r="V67" s="7">
        <f t="shared" si="5"/>
        <v>143.99868072669983</v>
      </c>
      <c r="W67" s="7">
        <f t="shared" si="10"/>
        <v>7.1999340363349917</v>
      </c>
    </row>
    <row r="68" spans="2:23" x14ac:dyDescent="0.25">
      <c r="B68" t="s">
        <v>1293</v>
      </c>
      <c r="G68" t="s">
        <v>19</v>
      </c>
      <c r="H68">
        <v>100</v>
      </c>
      <c r="I68" t="s">
        <v>20</v>
      </c>
      <c r="J68" s="19">
        <f t="shared" si="0"/>
        <v>0.45479166666666665</v>
      </c>
      <c r="K68" s="5">
        <f t="shared" si="11"/>
        <v>14.134924999999999</v>
      </c>
      <c r="N68" s="6">
        <f t="shared" si="1"/>
        <v>100.13761467889908</v>
      </c>
      <c r="O68" s="6">
        <f t="shared" si="6"/>
        <v>5.0068807339449544</v>
      </c>
      <c r="P68" s="6">
        <f t="shared" si="2"/>
        <v>166.89602446483181</v>
      </c>
      <c r="Q68" s="6">
        <f t="shared" si="7"/>
        <v>8.3448012232415909</v>
      </c>
      <c r="R68" s="7">
        <f t="shared" si="3"/>
        <v>239.99780121116632</v>
      </c>
      <c r="S68" s="7">
        <f t="shared" si="8"/>
        <v>11.999890060558316</v>
      </c>
      <c r="T68" s="7">
        <f t="shared" si="4"/>
        <v>379.99651858434675</v>
      </c>
      <c r="U68" s="7">
        <f t="shared" si="9"/>
        <v>18.999825929217337</v>
      </c>
      <c r="V68" s="7">
        <f t="shared" si="5"/>
        <v>479.99560242233264</v>
      </c>
      <c r="W68" s="7">
        <f t="shared" si="10"/>
        <v>23.999780121116633</v>
      </c>
    </row>
    <row r="69" spans="2:23" x14ac:dyDescent="0.25">
      <c r="B69" t="s">
        <v>408</v>
      </c>
      <c r="G69" t="s">
        <v>19</v>
      </c>
      <c r="H69">
        <v>60</v>
      </c>
      <c r="I69" t="s">
        <v>20</v>
      </c>
      <c r="J69" s="19">
        <f t="shared" si="0"/>
        <v>0.27287500000000003</v>
      </c>
      <c r="K69" s="5">
        <f t="shared" si="11"/>
        <v>8.4809549999999998</v>
      </c>
      <c r="N69" s="6">
        <f t="shared" si="1"/>
        <v>60.082568807339456</v>
      </c>
      <c r="O69" s="6">
        <f t="shared" si="6"/>
        <v>3.0041284403669728</v>
      </c>
      <c r="P69" s="6">
        <f t="shared" si="2"/>
        <v>100.1376146788991</v>
      </c>
      <c r="Q69" s="6">
        <f t="shared" si="7"/>
        <v>5.0068807339449553</v>
      </c>
      <c r="R69" s="7">
        <f t="shared" si="3"/>
        <v>143.99868072669983</v>
      </c>
      <c r="S69" s="7">
        <f t="shared" si="8"/>
        <v>7.1999340363349917</v>
      </c>
      <c r="T69" s="7">
        <f t="shared" si="4"/>
        <v>227.99791115060808</v>
      </c>
      <c r="U69" s="7">
        <f t="shared" si="9"/>
        <v>11.399895557530403</v>
      </c>
      <c r="V69" s="7">
        <f t="shared" si="5"/>
        <v>287.99736145339966</v>
      </c>
      <c r="W69" s="7">
        <f t="shared" si="10"/>
        <v>14.399868072669983</v>
      </c>
    </row>
    <row r="70" spans="2:23" x14ac:dyDescent="0.25">
      <c r="B70" t="s">
        <v>25</v>
      </c>
      <c r="G70" t="s">
        <v>19</v>
      </c>
      <c r="H70">
        <v>100</v>
      </c>
      <c r="I70" t="s">
        <v>20</v>
      </c>
      <c r="J70" s="19">
        <f t="shared" si="0"/>
        <v>0.45479166666666665</v>
      </c>
      <c r="K70" s="5">
        <f t="shared" si="11"/>
        <v>14.134924999999999</v>
      </c>
      <c r="N70" s="6">
        <f t="shared" si="1"/>
        <v>100.13761467889908</v>
      </c>
      <c r="O70" s="6">
        <f t="shared" si="6"/>
        <v>5.0068807339449544</v>
      </c>
      <c r="P70" s="6">
        <f t="shared" si="2"/>
        <v>166.89602446483181</v>
      </c>
      <c r="Q70" s="6">
        <f t="shared" si="7"/>
        <v>8.3448012232415909</v>
      </c>
      <c r="R70" s="7">
        <f t="shared" si="3"/>
        <v>239.99780121116632</v>
      </c>
      <c r="S70" s="7">
        <f t="shared" si="8"/>
        <v>11.999890060558316</v>
      </c>
      <c r="T70" s="7">
        <f t="shared" si="4"/>
        <v>379.99651858434675</v>
      </c>
      <c r="U70" s="7">
        <f t="shared" si="9"/>
        <v>18.999825929217337</v>
      </c>
      <c r="V70" s="7">
        <f t="shared" si="5"/>
        <v>479.99560242233264</v>
      </c>
      <c r="W70" s="7">
        <f t="shared" si="10"/>
        <v>23.999780121116633</v>
      </c>
    </row>
    <row r="71" spans="2:23" x14ac:dyDescent="0.25">
      <c r="B71" t="s">
        <v>1294</v>
      </c>
      <c r="G71" t="s">
        <v>19</v>
      </c>
      <c r="H71">
        <v>80</v>
      </c>
      <c r="I71" t="s">
        <v>20</v>
      </c>
      <c r="J71" s="19">
        <f t="shared" si="0"/>
        <v>0.36383333333333334</v>
      </c>
      <c r="K71" s="5">
        <f t="shared" si="11"/>
        <v>11.30794</v>
      </c>
      <c r="N71" s="6">
        <f t="shared" si="1"/>
        <v>80.11009174311927</v>
      </c>
      <c r="O71" s="6">
        <f t="shared" si="6"/>
        <v>4.0055045871559631</v>
      </c>
      <c r="P71" s="6">
        <f t="shared" si="2"/>
        <v>133.51681957186545</v>
      </c>
      <c r="Q71" s="6">
        <f t="shared" si="7"/>
        <v>6.6758409785932731</v>
      </c>
      <c r="R71" s="7">
        <f t="shared" si="3"/>
        <v>191.99824096893309</v>
      </c>
      <c r="S71" s="7">
        <f t="shared" si="8"/>
        <v>9.5999120484466545</v>
      </c>
      <c r="T71" s="7">
        <f t="shared" si="4"/>
        <v>303.9972148674774</v>
      </c>
      <c r="U71" s="7">
        <f t="shared" si="9"/>
        <v>15.19986074337387</v>
      </c>
      <c r="V71" s="7">
        <f t="shared" si="5"/>
        <v>383.99648193786618</v>
      </c>
      <c r="W71" s="7">
        <f t="shared" si="10"/>
        <v>19.199824096893309</v>
      </c>
    </row>
    <row r="72" spans="2:23" x14ac:dyDescent="0.25">
      <c r="B72" t="s">
        <v>28</v>
      </c>
      <c r="G72" t="s">
        <v>19</v>
      </c>
      <c r="H72">
        <v>100</v>
      </c>
      <c r="I72" t="s">
        <v>20</v>
      </c>
      <c r="J72" s="19">
        <f t="shared" si="0"/>
        <v>0.45479166666666665</v>
      </c>
      <c r="K72" s="5">
        <f t="shared" si="11"/>
        <v>14.134924999999999</v>
      </c>
      <c r="N72" s="6">
        <f t="shared" si="1"/>
        <v>100.13761467889908</v>
      </c>
      <c r="O72" s="6">
        <f t="shared" si="6"/>
        <v>5.0068807339449544</v>
      </c>
      <c r="P72" s="6">
        <f t="shared" si="2"/>
        <v>166.89602446483181</v>
      </c>
      <c r="Q72" s="6">
        <f t="shared" si="7"/>
        <v>8.3448012232415909</v>
      </c>
      <c r="R72" s="7">
        <f t="shared" si="3"/>
        <v>239.99780121116632</v>
      </c>
      <c r="S72" s="7">
        <f t="shared" si="8"/>
        <v>11.999890060558316</v>
      </c>
      <c r="T72" s="7">
        <f t="shared" si="4"/>
        <v>379.99651858434675</v>
      </c>
      <c r="U72" s="7">
        <f t="shared" si="9"/>
        <v>18.999825929217337</v>
      </c>
      <c r="V72" s="7">
        <f t="shared" si="5"/>
        <v>479.99560242233264</v>
      </c>
      <c r="W72" s="7">
        <f t="shared" si="10"/>
        <v>23.999780121116633</v>
      </c>
    </row>
    <row r="73" spans="2:23" x14ac:dyDescent="0.25">
      <c r="B73" t="s">
        <v>409</v>
      </c>
      <c r="G73" t="s">
        <v>19</v>
      </c>
      <c r="H73">
        <v>60</v>
      </c>
      <c r="I73" t="s">
        <v>20</v>
      </c>
      <c r="J73" s="19">
        <f t="shared" si="0"/>
        <v>0.27287500000000003</v>
      </c>
      <c r="K73" s="5">
        <f t="shared" si="11"/>
        <v>8.4809549999999998</v>
      </c>
      <c r="N73" s="6">
        <f t="shared" si="1"/>
        <v>60.082568807339456</v>
      </c>
      <c r="O73" s="6">
        <f t="shared" si="6"/>
        <v>3.0041284403669728</v>
      </c>
      <c r="P73" s="6">
        <f t="shared" si="2"/>
        <v>100.1376146788991</v>
      </c>
      <c r="Q73" s="6">
        <f t="shared" si="7"/>
        <v>5.0068807339449553</v>
      </c>
      <c r="R73" s="7">
        <f t="shared" si="3"/>
        <v>143.99868072669983</v>
      </c>
      <c r="S73" s="7">
        <f t="shared" si="8"/>
        <v>7.1999340363349917</v>
      </c>
      <c r="T73" s="7">
        <f t="shared" si="4"/>
        <v>227.99791115060808</v>
      </c>
      <c r="U73" s="7">
        <f t="shared" si="9"/>
        <v>11.399895557530403</v>
      </c>
      <c r="V73" s="7">
        <f t="shared" si="5"/>
        <v>287.99736145339966</v>
      </c>
      <c r="W73" s="7">
        <f t="shared" si="10"/>
        <v>14.399868072669983</v>
      </c>
    </row>
    <row r="74" spans="2:23" x14ac:dyDescent="0.25">
      <c r="B74" t="s">
        <v>428</v>
      </c>
      <c r="G74" t="s">
        <v>19</v>
      </c>
      <c r="H74">
        <v>100</v>
      </c>
      <c r="I74" t="s">
        <v>20</v>
      </c>
      <c r="J74" s="19">
        <f t="shared" si="0"/>
        <v>0.45479166666666665</v>
      </c>
      <c r="K74" s="5">
        <f t="shared" si="11"/>
        <v>14.134924999999999</v>
      </c>
      <c r="N74" s="6">
        <f t="shared" si="1"/>
        <v>100.13761467889908</v>
      </c>
      <c r="O74" s="6">
        <f t="shared" si="6"/>
        <v>5.0068807339449544</v>
      </c>
      <c r="P74" s="6">
        <f t="shared" si="2"/>
        <v>166.89602446483181</v>
      </c>
      <c r="Q74" s="6">
        <f t="shared" si="7"/>
        <v>8.3448012232415909</v>
      </c>
      <c r="R74" s="7">
        <f t="shared" si="3"/>
        <v>239.99780121116632</v>
      </c>
      <c r="S74" s="7">
        <f t="shared" si="8"/>
        <v>11.999890060558316</v>
      </c>
      <c r="T74" s="7">
        <f t="shared" si="4"/>
        <v>379.99651858434675</v>
      </c>
      <c r="U74" s="7">
        <f t="shared" si="9"/>
        <v>18.999825929217337</v>
      </c>
      <c r="V74" s="7">
        <f t="shared" si="5"/>
        <v>479.99560242233264</v>
      </c>
      <c r="W74" s="7">
        <f t="shared" si="10"/>
        <v>23.999780121116633</v>
      </c>
    </row>
    <row r="75" spans="2:23" x14ac:dyDescent="0.25">
      <c r="B75" t="s">
        <v>29</v>
      </c>
      <c r="G75" t="s">
        <v>19</v>
      </c>
      <c r="H75">
        <v>30</v>
      </c>
      <c r="I75" t="s">
        <v>20</v>
      </c>
      <c r="J75" s="19">
        <f t="shared" si="0"/>
        <v>0.13643750000000002</v>
      </c>
      <c r="K75" s="5">
        <f t="shared" si="11"/>
        <v>4.2404774999999999</v>
      </c>
      <c r="N75" s="6">
        <f t="shared" si="1"/>
        <v>30.041284403669728</v>
      </c>
      <c r="O75" s="6">
        <f t="shared" si="6"/>
        <v>1.5020642201834864</v>
      </c>
      <c r="P75" s="6">
        <f t="shared" si="2"/>
        <v>50.068807339449549</v>
      </c>
      <c r="Q75" s="6">
        <f t="shared" si="7"/>
        <v>2.5034403669724776</v>
      </c>
      <c r="R75" s="7">
        <f t="shared" si="3"/>
        <v>71.999340363349916</v>
      </c>
      <c r="S75" s="7">
        <f t="shared" si="8"/>
        <v>3.5999670181674959</v>
      </c>
      <c r="T75" s="7">
        <f t="shared" si="4"/>
        <v>113.99895557530404</v>
      </c>
      <c r="U75" s="7">
        <f t="shared" si="9"/>
        <v>5.6999477787652015</v>
      </c>
      <c r="V75" s="7">
        <f t="shared" si="5"/>
        <v>143.99868072669983</v>
      </c>
      <c r="W75" s="7">
        <f t="shared" si="10"/>
        <v>7.1999340363349917</v>
      </c>
    </row>
    <row r="76" spans="2:23" x14ac:dyDescent="0.25">
      <c r="B76" t="s">
        <v>429</v>
      </c>
      <c r="G76" t="s">
        <v>19</v>
      </c>
      <c r="H76">
        <v>100</v>
      </c>
      <c r="I76" t="s">
        <v>20</v>
      </c>
      <c r="J76" s="19">
        <f t="shared" si="0"/>
        <v>0.45479166666666665</v>
      </c>
      <c r="K76" s="5">
        <f t="shared" si="11"/>
        <v>14.134924999999999</v>
      </c>
      <c r="N76" s="6">
        <f t="shared" si="1"/>
        <v>100.13761467889908</v>
      </c>
      <c r="O76" s="6">
        <f t="shared" si="6"/>
        <v>5.0068807339449544</v>
      </c>
      <c r="P76" s="6">
        <f t="shared" si="2"/>
        <v>166.89602446483181</v>
      </c>
      <c r="Q76" s="6">
        <f t="shared" si="7"/>
        <v>8.3448012232415909</v>
      </c>
      <c r="R76" s="7">
        <f t="shared" si="3"/>
        <v>239.99780121116632</v>
      </c>
      <c r="S76" s="7">
        <f t="shared" si="8"/>
        <v>11.999890060558316</v>
      </c>
      <c r="T76" s="7">
        <f t="shared" si="4"/>
        <v>379.99651858434675</v>
      </c>
      <c r="U76" s="7">
        <f t="shared" si="9"/>
        <v>18.999825929217337</v>
      </c>
      <c r="V76" s="7">
        <f t="shared" si="5"/>
        <v>479.99560242233264</v>
      </c>
      <c r="W76" s="7">
        <f t="shared" si="10"/>
        <v>23.999780121116633</v>
      </c>
    </row>
    <row r="77" spans="2:23" x14ac:dyDescent="0.25">
      <c r="B77" t="s">
        <v>30</v>
      </c>
      <c r="G77" t="s">
        <v>19</v>
      </c>
      <c r="H77">
        <v>60</v>
      </c>
      <c r="I77" t="s">
        <v>20</v>
      </c>
      <c r="J77" s="19">
        <f t="shared" si="0"/>
        <v>0.27287500000000003</v>
      </c>
      <c r="K77" s="5">
        <f t="shared" si="11"/>
        <v>8.4809549999999998</v>
      </c>
      <c r="N77" s="6">
        <f t="shared" si="1"/>
        <v>60.082568807339456</v>
      </c>
      <c r="O77" s="6">
        <f t="shared" si="6"/>
        <v>3.0041284403669728</v>
      </c>
      <c r="P77" s="6">
        <f t="shared" si="2"/>
        <v>100.1376146788991</v>
      </c>
      <c r="Q77" s="6">
        <f t="shared" si="7"/>
        <v>5.0068807339449553</v>
      </c>
      <c r="R77" s="7">
        <f t="shared" si="3"/>
        <v>143.99868072669983</v>
      </c>
      <c r="S77" s="7">
        <f t="shared" si="8"/>
        <v>7.1999340363349917</v>
      </c>
      <c r="T77" s="7">
        <f t="shared" si="4"/>
        <v>227.99791115060808</v>
      </c>
      <c r="U77" s="7">
        <f t="shared" si="9"/>
        <v>11.399895557530403</v>
      </c>
      <c r="V77" s="7">
        <f t="shared" si="5"/>
        <v>287.99736145339966</v>
      </c>
      <c r="W77" s="7">
        <f t="shared" si="10"/>
        <v>14.399868072669983</v>
      </c>
    </row>
    <row r="78" spans="2:23" x14ac:dyDescent="0.25">
      <c r="B78" t="s">
        <v>1295</v>
      </c>
      <c r="G78" t="s">
        <v>1296</v>
      </c>
      <c r="H78">
        <v>4</v>
      </c>
      <c r="I78" t="s">
        <v>20</v>
      </c>
      <c r="J78" s="19">
        <f t="shared" si="0"/>
        <v>1.8191666666666668E-2</v>
      </c>
      <c r="K78" s="5">
        <f t="shared" si="11"/>
        <v>0.56539700000000004</v>
      </c>
      <c r="N78" s="6">
        <f t="shared" si="1"/>
        <v>4.005504587155964</v>
      </c>
      <c r="O78" s="6">
        <f t="shared" si="6"/>
        <v>0.20027522935779821</v>
      </c>
      <c r="P78" s="6">
        <f t="shared" si="2"/>
        <v>6.6758409785932731</v>
      </c>
      <c r="Q78" s="6">
        <f t="shared" si="7"/>
        <v>0.33379204892966363</v>
      </c>
      <c r="R78" s="7">
        <f t="shared" si="3"/>
        <v>9.5999120484466545</v>
      </c>
      <c r="S78" s="7">
        <f t="shared" si="8"/>
        <v>0.47999560242233275</v>
      </c>
      <c r="T78" s="7">
        <f t="shared" si="4"/>
        <v>15.199860743373872</v>
      </c>
      <c r="U78" s="7">
        <f t="shared" si="9"/>
        <v>0.7599930371686936</v>
      </c>
      <c r="V78" s="7">
        <f t="shared" si="5"/>
        <v>19.199824096893309</v>
      </c>
      <c r="W78" s="7">
        <f t="shared" si="10"/>
        <v>0.95999120484466549</v>
      </c>
    </row>
    <row r="79" spans="2:23" x14ac:dyDescent="0.25">
      <c r="B79" t="s">
        <v>408</v>
      </c>
      <c r="G79" t="s">
        <v>19</v>
      </c>
      <c r="H79">
        <v>100</v>
      </c>
      <c r="I79" t="s">
        <v>20</v>
      </c>
      <c r="J79" s="19">
        <f t="shared" si="0"/>
        <v>0.45479166666666665</v>
      </c>
      <c r="K79" s="5">
        <f t="shared" si="11"/>
        <v>14.134924999999999</v>
      </c>
      <c r="N79" s="6">
        <f t="shared" si="1"/>
        <v>100.13761467889908</v>
      </c>
      <c r="O79" s="6">
        <f t="shared" si="6"/>
        <v>5.0068807339449544</v>
      </c>
      <c r="P79" s="6">
        <f t="shared" si="2"/>
        <v>166.89602446483181</v>
      </c>
      <c r="Q79" s="6">
        <f t="shared" si="7"/>
        <v>8.3448012232415909</v>
      </c>
      <c r="R79" s="7">
        <f t="shared" si="3"/>
        <v>239.99780121116632</v>
      </c>
      <c r="S79" s="7">
        <f t="shared" si="8"/>
        <v>11.999890060558316</v>
      </c>
      <c r="T79" s="7">
        <f t="shared" si="4"/>
        <v>379.99651858434675</v>
      </c>
      <c r="U79" s="7">
        <f t="shared" si="9"/>
        <v>18.999825929217337</v>
      </c>
      <c r="V79" s="7">
        <f t="shared" si="5"/>
        <v>479.99560242233264</v>
      </c>
      <c r="W79" s="7">
        <f t="shared" si="10"/>
        <v>23.999780121116633</v>
      </c>
    </row>
    <row r="80" spans="2:23" x14ac:dyDescent="0.25">
      <c r="B80" t="s">
        <v>32</v>
      </c>
      <c r="G80" t="s">
        <v>19</v>
      </c>
      <c r="H80">
        <v>150</v>
      </c>
      <c r="I80" t="s">
        <v>20</v>
      </c>
      <c r="J80" s="19">
        <f t="shared" si="0"/>
        <v>0.68218749999999995</v>
      </c>
      <c r="K80" s="5">
        <f t="shared" si="11"/>
        <v>21.202387499999997</v>
      </c>
      <c r="N80" s="6">
        <f t="shared" si="1"/>
        <v>150.2064220183486</v>
      </c>
      <c r="O80" s="6">
        <f t="shared" si="6"/>
        <v>7.5103211009174302</v>
      </c>
      <c r="P80" s="6">
        <f t="shared" si="2"/>
        <v>250.3440366972477</v>
      </c>
      <c r="Q80" s="6">
        <f t="shared" si="7"/>
        <v>12.517201834862385</v>
      </c>
      <c r="R80" s="7">
        <f t="shared" si="3"/>
        <v>359.99670181674946</v>
      </c>
      <c r="S80" s="7">
        <f t="shared" si="8"/>
        <v>17.999835090837472</v>
      </c>
      <c r="T80" s="7">
        <f t="shared" si="4"/>
        <v>569.99477787652006</v>
      </c>
      <c r="U80" s="7">
        <f t="shared" si="9"/>
        <v>28.499738893826002</v>
      </c>
      <c r="V80" s="7">
        <f t="shared" si="5"/>
        <v>719.99340363349893</v>
      </c>
      <c r="W80" s="7">
        <f t="shared" si="10"/>
        <v>35.999670181674944</v>
      </c>
    </row>
    <row r="81" spans="2:23" x14ac:dyDescent="0.25">
      <c r="B81" t="s">
        <v>33</v>
      </c>
      <c r="G81" t="s">
        <v>19</v>
      </c>
      <c r="H81">
        <v>200</v>
      </c>
      <c r="I81" t="s">
        <v>20</v>
      </c>
      <c r="J81" s="19">
        <f t="shared" si="0"/>
        <v>0.9095833333333333</v>
      </c>
      <c r="K81" s="5">
        <f t="shared" si="11"/>
        <v>28.269849999999998</v>
      </c>
      <c r="L81" t="s">
        <v>138</v>
      </c>
      <c r="M81">
        <v>200</v>
      </c>
      <c r="N81" t="s">
        <v>20</v>
      </c>
      <c r="O81" s="19">
        <f t="shared" ref="O81" si="12">+M81/72000*$G$54</f>
        <v>0.9095833333333333</v>
      </c>
      <c r="P81" s="5">
        <f t="shared" ref="P81" si="13">40.88*O81</f>
        <v>37.183766666666671</v>
      </c>
      <c r="Q81" s="6">
        <f t="shared" si="7"/>
        <v>1.8591883333333334</v>
      </c>
      <c r="R81" s="7">
        <f t="shared" si="3"/>
        <v>479.99560242233264</v>
      </c>
      <c r="S81" s="7">
        <f t="shared" si="8"/>
        <v>23.999780121116633</v>
      </c>
      <c r="T81" s="7">
        <f t="shared" si="4"/>
        <v>759.99303716869349</v>
      </c>
      <c r="U81" s="7">
        <f t="shared" si="9"/>
        <v>37.999651858434675</v>
      </c>
      <c r="V81" s="7">
        <f t="shared" si="5"/>
        <v>959.99120484466528</v>
      </c>
      <c r="W81" s="7">
        <f t="shared" si="10"/>
        <v>47.999560242233265</v>
      </c>
    </row>
    <row r="82" spans="2:23" x14ac:dyDescent="0.25">
      <c r="B82" t="s">
        <v>34</v>
      </c>
      <c r="G82" t="s">
        <v>19</v>
      </c>
      <c r="H82">
        <v>100</v>
      </c>
      <c r="I82" t="s">
        <v>20</v>
      </c>
      <c r="J82" s="19">
        <f t="shared" si="0"/>
        <v>0.45479166666666665</v>
      </c>
      <c r="K82" s="5">
        <f t="shared" si="11"/>
        <v>14.134924999999999</v>
      </c>
      <c r="N82" s="6">
        <f t="shared" si="1"/>
        <v>100.13761467889908</v>
      </c>
      <c r="O82" s="6">
        <f t="shared" si="6"/>
        <v>5.0068807339449544</v>
      </c>
      <c r="P82" s="6">
        <f t="shared" si="2"/>
        <v>166.89602446483181</v>
      </c>
      <c r="Q82" s="6">
        <f t="shared" si="7"/>
        <v>8.3448012232415909</v>
      </c>
      <c r="R82" s="7">
        <f t="shared" si="3"/>
        <v>239.99780121116632</v>
      </c>
      <c r="S82" s="7">
        <f t="shared" si="8"/>
        <v>11.999890060558316</v>
      </c>
      <c r="T82" s="7">
        <f t="shared" si="4"/>
        <v>379.99651858434675</v>
      </c>
      <c r="U82" s="7">
        <f t="shared" si="9"/>
        <v>18.999825929217337</v>
      </c>
      <c r="V82" s="7">
        <f t="shared" si="5"/>
        <v>479.99560242233264</v>
      </c>
      <c r="W82" s="7">
        <f t="shared" si="10"/>
        <v>23.999780121116633</v>
      </c>
    </row>
    <row r="83" spans="2:23" x14ac:dyDescent="0.25">
      <c r="B83" t="s">
        <v>1297</v>
      </c>
      <c r="G83" t="s">
        <v>19</v>
      </c>
      <c r="H83">
        <v>200</v>
      </c>
      <c r="I83" t="s">
        <v>20</v>
      </c>
      <c r="J83" s="19">
        <f t="shared" si="0"/>
        <v>0.9095833333333333</v>
      </c>
      <c r="K83" s="5">
        <f t="shared" si="11"/>
        <v>28.269849999999998</v>
      </c>
      <c r="N83" s="6">
        <f t="shared" si="1"/>
        <v>200.27522935779817</v>
      </c>
      <c r="O83" s="6">
        <f t="shared" si="6"/>
        <v>10.013761467889909</v>
      </c>
      <c r="P83" s="6">
        <f t="shared" si="2"/>
        <v>333.79204892966362</v>
      </c>
      <c r="Q83" s="6">
        <f t="shared" si="7"/>
        <v>16.689602446483182</v>
      </c>
      <c r="R83" s="7">
        <f t="shared" si="3"/>
        <v>479.99560242233264</v>
      </c>
      <c r="S83" s="7">
        <f t="shared" si="8"/>
        <v>23.999780121116633</v>
      </c>
      <c r="T83" s="7">
        <f t="shared" si="4"/>
        <v>759.99303716869349</v>
      </c>
      <c r="U83" s="7">
        <f t="shared" si="9"/>
        <v>37.999651858434675</v>
      </c>
      <c r="V83" s="7">
        <f t="shared" si="5"/>
        <v>959.99120484466528</v>
      </c>
      <c r="W83" s="7">
        <f t="shared" si="10"/>
        <v>47.999560242233265</v>
      </c>
    </row>
    <row r="84" spans="2:23" x14ac:dyDescent="0.25">
      <c r="B84" t="s">
        <v>35</v>
      </c>
      <c r="G84" t="s">
        <v>19</v>
      </c>
      <c r="H84">
        <v>200</v>
      </c>
      <c r="I84" t="s">
        <v>20</v>
      </c>
      <c r="J84" s="19">
        <f t="shared" si="0"/>
        <v>0.9095833333333333</v>
      </c>
      <c r="K84" s="5">
        <f t="shared" si="11"/>
        <v>28.269849999999998</v>
      </c>
      <c r="N84" s="6">
        <f t="shared" si="1"/>
        <v>200.27522935779817</v>
      </c>
      <c r="O84" s="6">
        <f t="shared" si="6"/>
        <v>10.013761467889909</v>
      </c>
      <c r="P84" s="6">
        <f t="shared" si="2"/>
        <v>333.79204892966362</v>
      </c>
      <c r="Q84" s="6">
        <f t="shared" si="7"/>
        <v>16.689602446483182</v>
      </c>
      <c r="R84" s="7">
        <f t="shared" si="3"/>
        <v>479.99560242233264</v>
      </c>
      <c r="S84" s="7">
        <f t="shared" si="8"/>
        <v>23.999780121116633</v>
      </c>
      <c r="T84" s="7">
        <f t="shared" si="4"/>
        <v>759.99303716869349</v>
      </c>
      <c r="U84" s="7">
        <f t="shared" si="9"/>
        <v>37.999651858434675</v>
      </c>
      <c r="V84" s="7">
        <f t="shared" si="5"/>
        <v>959.99120484466528</v>
      </c>
      <c r="W84" s="7">
        <f t="shared" si="10"/>
        <v>47.999560242233265</v>
      </c>
    </row>
    <row r="85" spans="2:23" x14ac:dyDescent="0.25">
      <c r="B85" t="s">
        <v>36</v>
      </c>
      <c r="G85" t="s">
        <v>19</v>
      </c>
      <c r="H85">
        <v>30</v>
      </c>
      <c r="I85" t="s">
        <v>20</v>
      </c>
      <c r="J85" s="19">
        <f t="shared" si="0"/>
        <v>0.13643750000000002</v>
      </c>
      <c r="K85" s="5">
        <f t="shared" si="11"/>
        <v>4.2404774999999999</v>
      </c>
      <c r="N85" s="6">
        <f t="shared" si="1"/>
        <v>30.041284403669728</v>
      </c>
      <c r="O85" s="6">
        <f t="shared" si="6"/>
        <v>1.5020642201834864</v>
      </c>
      <c r="P85" s="6">
        <f t="shared" si="2"/>
        <v>50.068807339449549</v>
      </c>
      <c r="Q85" s="6">
        <f t="shared" si="7"/>
        <v>2.5034403669724776</v>
      </c>
      <c r="R85" s="7">
        <f t="shared" si="3"/>
        <v>71.999340363349916</v>
      </c>
      <c r="S85" s="7">
        <f t="shared" si="8"/>
        <v>3.5999670181674959</v>
      </c>
      <c r="T85" s="7">
        <f t="shared" si="4"/>
        <v>113.99895557530404</v>
      </c>
      <c r="U85" s="7">
        <f t="shared" si="9"/>
        <v>5.6999477787652015</v>
      </c>
      <c r="V85" s="7">
        <f t="shared" si="5"/>
        <v>143.99868072669983</v>
      </c>
      <c r="W85" s="7">
        <f t="shared" si="10"/>
        <v>7.1999340363349917</v>
      </c>
    </row>
    <row r="86" spans="2:23" x14ac:dyDescent="0.25">
      <c r="B86" t="s">
        <v>37</v>
      </c>
      <c r="G86" t="s">
        <v>19</v>
      </c>
      <c r="H86">
        <v>150</v>
      </c>
      <c r="I86" t="s">
        <v>20</v>
      </c>
      <c r="J86" s="19">
        <f t="shared" si="0"/>
        <v>0.68218749999999995</v>
      </c>
      <c r="K86" s="5">
        <f t="shared" si="11"/>
        <v>21.202387499999997</v>
      </c>
      <c r="N86" s="6">
        <f t="shared" si="1"/>
        <v>150.2064220183486</v>
      </c>
      <c r="O86" s="6">
        <f t="shared" si="6"/>
        <v>7.5103211009174302</v>
      </c>
      <c r="P86" s="6">
        <f t="shared" si="2"/>
        <v>250.3440366972477</v>
      </c>
      <c r="Q86" s="6">
        <f t="shared" si="7"/>
        <v>12.517201834862385</v>
      </c>
      <c r="R86" s="7">
        <f t="shared" si="3"/>
        <v>359.99670181674946</v>
      </c>
      <c r="S86" s="7">
        <f t="shared" si="8"/>
        <v>17.999835090837472</v>
      </c>
      <c r="T86" s="7">
        <f t="shared" si="4"/>
        <v>569.99477787652006</v>
      </c>
      <c r="U86" s="7">
        <f t="shared" si="9"/>
        <v>28.499738893826002</v>
      </c>
      <c r="V86" s="7">
        <f t="shared" si="5"/>
        <v>719.99340363349893</v>
      </c>
      <c r="W86" s="7">
        <f t="shared" si="10"/>
        <v>35.999670181674944</v>
      </c>
    </row>
    <row r="87" spans="2:23" x14ac:dyDescent="0.25">
      <c r="B87" t="s">
        <v>38</v>
      </c>
      <c r="G87" t="s">
        <v>19</v>
      </c>
      <c r="H87">
        <v>80</v>
      </c>
      <c r="I87" t="s">
        <v>20</v>
      </c>
      <c r="J87" s="19">
        <f t="shared" si="0"/>
        <v>0.36383333333333334</v>
      </c>
      <c r="K87" s="5">
        <f t="shared" si="11"/>
        <v>11.30794</v>
      </c>
      <c r="N87" s="6">
        <f t="shared" si="1"/>
        <v>80.11009174311927</v>
      </c>
      <c r="O87" s="6">
        <f t="shared" si="6"/>
        <v>4.0055045871559631</v>
      </c>
      <c r="P87" s="6">
        <f t="shared" si="2"/>
        <v>133.51681957186545</v>
      </c>
      <c r="Q87" s="6">
        <f t="shared" si="7"/>
        <v>6.6758409785932731</v>
      </c>
      <c r="R87" s="7">
        <f t="shared" si="3"/>
        <v>191.99824096893309</v>
      </c>
      <c r="S87" s="7">
        <f t="shared" si="8"/>
        <v>9.5999120484466545</v>
      </c>
      <c r="T87" s="7">
        <f t="shared" si="4"/>
        <v>303.9972148674774</v>
      </c>
      <c r="U87" s="7">
        <f t="shared" si="9"/>
        <v>15.19986074337387</v>
      </c>
      <c r="V87" s="7">
        <f t="shared" si="5"/>
        <v>383.99648193786618</v>
      </c>
      <c r="W87" s="7">
        <f t="shared" si="10"/>
        <v>19.199824096893309</v>
      </c>
    </row>
    <row r="88" spans="2:23" x14ac:dyDescent="0.25">
      <c r="B88" t="s">
        <v>39</v>
      </c>
      <c r="G88" t="s">
        <v>19</v>
      </c>
      <c r="H88">
        <v>80</v>
      </c>
      <c r="I88" t="s">
        <v>20</v>
      </c>
      <c r="J88" s="19">
        <f t="shared" si="0"/>
        <v>0.36383333333333334</v>
      </c>
      <c r="K88" s="5">
        <f t="shared" si="11"/>
        <v>11.30794</v>
      </c>
      <c r="N88" s="6">
        <f t="shared" si="1"/>
        <v>80.11009174311927</v>
      </c>
      <c r="O88" s="6">
        <f t="shared" si="6"/>
        <v>4.0055045871559631</v>
      </c>
      <c r="P88" s="6">
        <f t="shared" si="2"/>
        <v>133.51681957186545</v>
      </c>
      <c r="Q88" s="6">
        <f t="shared" si="7"/>
        <v>6.6758409785932731</v>
      </c>
      <c r="R88" s="7">
        <f t="shared" si="3"/>
        <v>191.99824096893309</v>
      </c>
      <c r="S88" s="7">
        <f t="shared" si="8"/>
        <v>9.5999120484466545</v>
      </c>
      <c r="T88" s="7">
        <f t="shared" si="4"/>
        <v>303.9972148674774</v>
      </c>
      <c r="U88" s="7">
        <f t="shared" si="9"/>
        <v>15.19986074337387</v>
      </c>
      <c r="V88" s="7">
        <f t="shared" si="5"/>
        <v>383.99648193786618</v>
      </c>
      <c r="W88" s="7">
        <f t="shared" si="10"/>
        <v>19.199824096893309</v>
      </c>
    </row>
    <row r="89" spans="2:23" x14ac:dyDescent="0.25">
      <c r="B89" t="s">
        <v>40</v>
      </c>
      <c r="G89" t="s">
        <v>19</v>
      </c>
      <c r="H89">
        <v>150</v>
      </c>
      <c r="I89" t="s">
        <v>20</v>
      </c>
      <c r="J89" s="19">
        <f t="shared" si="0"/>
        <v>0.68218749999999995</v>
      </c>
      <c r="K89" s="5">
        <f t="shared" si="11"/>
        <v>21.202387499999997</v>
      </c>
      <c r="N89" s="6">
        <f t="shared" si="1"/>
        <v>150.2064220183486</v>
      </c>
      <c r="O89" s="6">
        <f t="shared" si="6"/>
        <v>7.5103211009174302</v>
      </c>
      <c r="P89" s="6">
        <f t="shared" si="2"/>
        <v>250.3440366972477</v>
      </c>
      <c r="Q89" s="6">
        <f t="shared" si="7"/>
        <v>12.517201834862385</v>
      </c>
      <c r="R89" s="7">
        <f t="shared" si="3"/>
        <v>359.99670181674946</v>
      </c>
      <c r="S89" s="7">
        <f t="shared" si="8"/>
        <v>17.999835090837472</v>
      </c>
      <c r="T89" s="7">
        <f t="shared" si="4"/>
        <v>569.99477787652006</v>
      </c>
      <c r="U89" s="7">
        <f t="shared" si="9"/>
        <v>28.499738893826002</v>
      </c>
      <c r="V89" s="7">
        <f t="shared" si="5"/>
        <v>719.99340363349893</v>
      </c>
      <c r="W89" s="7">
        <f t="shared" si="10"/>
        <v>35.999670181674944</v>
      </c>
    </row>
    <row r="90" spans="2:23" x14ac:dyDescent="0.25">
      <c r="B90" t="s">
        <v>41</v>
      </c>
      <c r="G90" t="s">
        <v>19</v>
      </c>
      <c r="H90">
        <v>200</v>
      </c>
      <c r="I90" t="s">
        <v>20</v>
      </c>
      <c r="J90" s="19">
        <f t="shared" si="0"/>
        <v>0.9095833333333333</v>
      </c>
      <c r="K90" s="5">
        <f t="shared" si="11"/>
        <v>28.269849999999998</v>
      </c>
      <c r="N90" s="6">
        <f t="shared" si="1"/>
        <v>200.27522935779817</v>
      </c>
      <c r="O90" s="6">
        <f t="shared" si="6"/>
        <v>10.013761467889909</v>
      </c>
      <c r="P90" s="6">
        <f t="shared" si="2"/>
        <v>333.79204892966362</v>
      </c>
      <c r="Q90" s="6">
        <f t="shared" si="7"/>
        <v>16.689602446483182</v>
      </c>
      <c r="R90" s="7">
        <f t="shared" si="3"/>
        <v>479.99560242233264</v>
      </c>
      <c r="S90" s="7">
        <f t="shared" si="8"/>
        <v>23.999780121116633</v>
      </c>
      <c r="T90" s="7">
        <f t="shared" si="4"/>
        <v>759.99303716869349</v>
      </c>
      <c r="U90" s="7">
        <f t="shared" si="9"/>
        <v>37.999651858434675</v>
      </c>
      <c r="V90" s="7">
        <f t="shared" si="5"/>
        <v>959.99120484466528</v>
      </c>
      <c r="W90" s="7">
        <f t="shared" si="10"/>
        <v>47.999560242233265</v>
      </c>
    </row>
    <row r="91" spans="2:23" x14ac:dyDescent="0.25">
      <c r="B91" t="s">
        <v>42</v>
      </c>
      <c r="G91" t="s">
        <v>19</v>
      </c>
      <c r="H91">
        <v>150</v>
      </c>
      <c r="I91" t="s">
        <v>20</v>
      </c>
      <c r="J91" s="19">
        <f t="shared" si="0"/>
        <v>0.68218749999999995</v>
      </c>
      <c r="K91" s="5">
        <f t="shared" si="11"/>
        <v>21.202387499999997</v>
      </c>
      <c r="N91" s="6">
        <f t="shared" si="1"/>
        <v>150.2064220183486</v>
      </c>
      <c r="O91" s="6">
        <f t="shared" si="6"/>
        <v>7.5103211009174302</v>
      </c>
      <c r="P91" s="6">
        <f t="shared" si="2"/>
        <v>250.3440366972477</v>
      </c>
      <c r="Q91" s="6">
        <f t="shared" si="7"/>
        <v>12.517201834862385</v>
      </c>
      <c r="R91" s="7">
        <f t="shared" si="3"/>
        <v>359.99670181674946</v>
      </c>
      <c r="S91" s="7">
        <f t="shared" si="8"/>
        <v>17.999835090837472</v>
      </c>
      <c r="T91" s="7">
        <f t="shared" si="4"/>
        <v>569.99477787652006</v>
      </c>
      <c r="U91" s="7">
        <f t="shared" si="9"/>
        <v>28.499738893826002</v>
      </c>
      <c r="V91" s="7">
        <f t="shared" si="5"/>
        <v>719.99340363349893</v>
      </c>
      <c r="W91" s="7">
        <f t="shared" si="10"/>
        <v>35.999670181674944</v>
      </c>
    </row>
    <row r="92" spans="2:23" x14ac:dyDescent="0.25">
      <c r="B92" t="s">
        <v>43</v>
      </c>
      <c r="G92" t="s">
        <v>19</v>
      </c>
      <c r="H92">
        <v>150</v>
      </c>
      <c r="I92" t="s">
        <v>20</v>
      </c>
      <c r="J92" s="19">
        <f t="shared" si="0"/>
        <v>0.68218749999999995</v>
      </c>
      <c r="K92" s="5">
        <f t="shared" si="11"/>
        <v>21.202387499999997</v>
      </c>
      <c r="N92" s="6">
        <f t="shared" si="1"/>
        <v>150.2064220183486</v>
      </c>
      <c r="O92" s="6">
        <f t="shared" si="6"/>
        <v>7.5103211009174302</v>
      </c>
      <c r="P92" s="6">
        <f t="shared" si="2"/>
        <v>250.3440366972477</v>
      </c>
      <c r="Q92" s="6">
        <f t="shared" si="7"/>
        <v>12.517201834862385</v>
      </c>
      <c r="R92" s="7">
        <f t="shared" si="3"/>
        <v>359.99670181674946</v>
      </c>
      <c r="S92" s="7">
        <f t="shared" si="8"/>
        <v>17.999835090837472</v>
      </c>
      <c r="T92" s="7">
        <f t="shared" si="4"/>
        <v>569.99477787652006</v>
      </c>
      <c r="U92" s="7">
        <f t="shared" si="9"/>
        <v>28.499738893826002</v>
      </c>
      <c r="V92" s="7">
        <f t="shared" si="5"/>
        <v>719.99340363349893</v>
      </c>
      <c r="W92" s="7">
        <f t="shared" si="10"/>
        <v>35.999670181674944</v>
      </c>
    </row>
    <row r="93" spans="2:23" x14ac:dyDescent="0.25">
      <c r="B93" t="s">
        <v>430</v>
      </c>
      <c r="G93" t="s">
        <v>44</v>
      </c>
      <c r="H93">
        <v>8</v>
      </c>
      <c r="I93" t="s">
        <v>20</v>
      </c>
      <c r="J93" s="19">
        <f t="shared" si="0"/>
        <v>3.6383333333333337E-2</v>
      </c>
      <c r="K93" s="5">
        <f t="shared" si="11"/>
        <v>1.1307940000000001</v>
      </c>
      <c r="N93" s="6">
        <f t="shared" si="1"/>
        <v>8.011009174311928</v>
      </c>
      <c r="O93" s="6">
        <f t="shared" si="6"/>
        <v>0.40055045871559641</v>
      </c>
      <c r="P93" s="6">
        <f t="shared" si="2"/>
        <v>13.351681957186546</v>
      </c>
      <c r="Q93" s="6">
        <f t="shared" si="7"/>
        <v>0.66758409785932726</v>
      </c>
      <c r="R93" s="7">
        <f t="shared" si="3"/>
        <v>19.199824096893309</v>
      </c>
      <c r="S93" s="7">
        <f t="shared" si="8"/>
        <v>0.95999120484466549</v>
      </c>
      <c r="T93" s="7">
        <f t="shared" si="4"/>
        <v>30.399721486747744</v>
      </c>
      <c r="U93" s="7">
        <f t="shared" si="9"/>
        <v>1.5199860743373872</v>
      </c>
      <c r="V93" s="7">
        <f t="shared" si="5"/>
        <v>38.399648193786618</v>
      </c>
      <c r="W93" s="7">
        <f t="shared" si="10"/>
        <v>1.919982409689331</v>
      </c>
    </row>
    <row r="94" spans="2:23" x14ac:dyDescent="0.25">
      <c r="J94" s="19"/>
      <c r="N94" s="6"/>
      <c r="O94" s="6"/>
      <c r="P94" s="6"/>
      <c r="Q94" s="6"/>
      <c r="R94" s="7"/>
      <c r="S94" s="7"/>
      <c r="T94" s="7"/>
      <c r="U94" s="7"/>
      <c r="V94" s="7"/>
      <c r="W94" s="7"/>
    </row>
    <row r="95" spans="2:23" ht="15.75" thickBot="1" x14ac:dyDescent="0.3">
      <c r="J95" s="19"/>
      <c r="N95" s="6" t="s">
        <v>138</v>
      </c>
      <c r="O95" s="6"/>
      <c r="P95" s="6"/>
      <c r="Q95" s="6"/>
      <c r="R95" s="7"/>
      <c r="S95" s="7"/>
      <c r="T95" s="7"/>
      <c r="U95" s="7"/>
      <c r="V95" s="7"/>
      <c r="W95" s="7"/>
    </row>
    <row r="96" spans="2:23" ht="15.75" thickBot="1" x14ac:dyDescent="0.3">
      <c r="B96" s="2" t="s">
        <v>46</v>
      </c>
      <c r="C96" s="3"/>
      <c r="D96" s="3"/>
      <c r="E96" s="3"/>
      <c r="F96" s="3"/>
      <c r="G96" t="s">
        <v>47</v>
      </c>
      <c r="J96" s="19"/>
      <c r="N96" s="6" t="s">
        <v>138</v>
      </c>
      <c r="O96" s="6"/>
      <c r="P96" s="6"/>
      <c r="Q96" s="6"/>
      <c r="R96" s="7"/>
      <c r="S96" s="7"/>
      <c r="T96" s="7"/>
      <c r="U96" s="7"/>
      <c r="V96" s="7"/>
      <c r="W96" s="7"/>
    </row>
    <row r="97" spans="2:23" x14ac:dyDescent="0.25">
      <c r="B97" t="s">
        <v>48</v>
      </c>
      <c r="G97" t="s">
        <v>61</v>
      </c>
      <c r="H97">
        <v>30</v>
      </c>
      <c r="I97" t="s">
        <v>20</v>
      </c>
      <c r="J97" s="19">
        <f t="shared" si="0"/>
        <v>0.13643750000000002</v>
      </c>
      <c r="K97" s="5">
        <f t="shared" si="11"/>
        <v>4.2404774999999999</v>
      </c>
      <c r="N97" s="6">
        <f t="shared" ref="N97:N114" si="14">+$N$54*J97</f>
        <v>30.041284403669728</v>
      </c>
      <c r="O97" s="6">
        <f t="shared" si="6"/>
        <v>1.5020642201834864</v>
      </c>
      <c r="P97" s="6">
        <f t="shared" ref="P97:P114" si="15">+$P$54*J97</f>
        <v>50.068807339449549</v>
      </c>
      <c r="Q97" s="6">
        <f t="shared" si="7"/>
        <v>2.5034403669724776</v>
      </c>
      <c r="R97" s="7">
        <f t="shared" ref="R97:R114" si="16">+$R$54*J97</f>
        <v>71.999340363349916</v>
      </c>
      <c r="S97" s="7">
        <f t="shared" si="8"/>
        <v>3.5999670181674959</v>
      </c>
      <c r="T97" s="7">
        <f t="shared" ref="T97:T114" si="17">+$T$54*J97</f>
        <v>113.99895557530404</v>
      </c>
      <c r="U97" s="7">
        <f t="shared" si="9"/>
        <v>5.6999477787652015</v>
      </c>
      <c r="V97" s="7">
        <f t="shared" ref="V97:V114" si="18">+$V$54*J97</f>
        <v>143.99868072669983</v>
      </c>
      <c r="W97" s="7">
        <f t="shared" si="10"/>
        <v>7.1999340363349917</v>
      </c>
    </row>
    <row r="98" spans="2:23" x14ac:dyDescent="0.25">
      <c r="B98" t="s">
        <v>49</v>
      </c>
      <c r="G98" t="s">
        <v>61</v>
      </c>
      <c r="H98">
        <v>30</v>
      </c>
      <c r="I98" t="s">
        <v>20</v>
      </c>
      <c r="J98" s="19">
        <f t="shared" si="0"/>
        <v>0.13643750000000002</v>
      </c>
      <c r="K98" s="5">
        <f t="shared" si="11"/>
        <v>4.2404774999999999</v>
      </c>
      <c r="N98" s="6">
        <f t="shared" si="14"/>
        <v>30.041284403669728</v>
      </c>
      <c r="O98" s="6">
        <f t="shared" si="6"/>
        <v>1.5020642201834864</v>
      </c>
      <c r="P98" s="6">
        <f t="shared" si="15"/>
        <v>50.068807339449549</v>
      </c>
      <c r="Q98" s="6">
        <f t="shared" si="7"/>
        <v>2.5034403669724776</v>
      </c>
      <c r="R98" s="7">
        <f t="shared" si="16"/>
        <v>71.999340363349916</v>
      </c>
      <c r="S98" s="7">
        <f t="shared" si="8"/>
        <v>3.5999670181674959</v>
      </c>
      <c r="T98" s="7">
        <f t="shared" si="17"/>
        <v>113.99895557530404</v>
      </c>
      <c r="U98" s="7">
        <f t="shared" si="9"/>
        <v>5.6999477787652015</v>
      </c>
      <c r="V98" s="7">
        <f t="shared" si="18"/>
        <v>143.99868072669983</v>
      </c>
      <c r="W98" s="7">
        <f t="shared" si="10"/>
        <v>7.1999340363349917</v>
      </c>
    </row>
    <row r="99" spans="2:23" x14ac:dyDescent="0.25">
      <c r="B99" t="s">
        <v>50</v>
      </c>
      <c r="G99" t="s">
        <v>61</v>
      </c>
      <c r="H99">
        <v>30</v>
      </c>
      <c r="I99" t="s">
        <v>20</v>
      </c>
      <c r="J99" s="19">
        <f t="shared" si="0"/>
        <v>0.13643750000000002</v>
      </c>
      <c r="K99" s="5">
        <f t="shared" si="11"/>
        <v>4.2404774999999999</v>
      </c>
      <c r="N99" s="6">
        <f t="shared" si="14"/>
        <v>30.041284403669728</v>
      </c>
      <c r="O99" s="6">
        <f t="shared" si="6"/>
        <v>1.5020642201834864</v>
      </c>
      <c r="P99" s="6">
        <f t="shared" si="15"/>
        <v>50.068807339449549</v>
      </c>
      <c r="Q99" s="6">
        <f t="shared" si="7"/>
        <v>2.5034403669724776</v>
      </c>
      <c r="R99" s="7">
        <f t="shared" si="16"/>
        <v>71.999340363349916</v>
      </c>
      <c r="S99" s="7">
        <f t="shared" si="8"/>
        <v>3.5999670181674959</v>
      </c>
      <c r="T99" s="7">
        <f t="shared" si="17"/>
        <v>113.99895557530404</v>
      </c>
      <c r="U99" s="7">
        <f t="shared" si="9"/>
        <v>5.6999477787652015</v>
      </c>
      <c r="V99" s="7">
        <f t="shared" si="18"/>
        <v>143.99868072669983</v>
      </c>
      <c r="W99" s="7">
        <f t="shared" si="10"/>
        <v>7.1999340363349917</v>
      </c>
    </row>
    <row r="100" spans="2:23" x14ac:dyDescent="0.25">
      <c r="B100" t="s">
        <v>51</v>
      </c>
      <c r="G100" t="s">
        <v>61</v>
      </c>
      <c r="H100">
        <v>30</v>
      </c>
      <c r="I100" t="s">
        <v>20</v>
      </c>
      <c r="J100" s="19">
        <f t="shared" si="0"/>
        <v>0.13643750000000002</v>
      </c>
      <c r="K100" s="5">
        <f t="shared" si="11"/>
        <v>4.2404774999999999</v>
      </c>
      <c r="N100" s="6">
        <f t="shared" si="14"/>
        <v>30.041284403669728</v>
      </c>
      <c r="O100" s="6">
        <f t="shared" si="6"/>
        <v>1.5020642201834864</v>
      </c>
      <c r="P100" s="6">
        <f t="shared" si="15"/>
        <v>50.068807339449549</v>
      </c>
      <c r="Q100" s="6">
        <f t="shared" si="7"/>
        <v>2.5034403669724776</v>
      </c>
      <c r="R100" s="7">
        <f t="shared" si="16"/>
        <v>71.999340363349916</v>
      </c>
      <c r="S100" s="7">
        <f t="shared" si="8"/>
        <v>3.5999670181674959</v>
      </c>
      <c r="T100" s="7">
        <f t="shared" si="17"/>
        <v>113.99895557530404</v>
      </c>
      <c r="U100" s="7">
        <f t="shared" si="9"/>
        <v>5.6999477787652015</v>
      </c>
      <c r="V100" s="7">
        <f t="shared" si="18"/>
        <v>143.99868072669983</v>
      </c>
      <c r="W100" s="7">
        <f t="shared" si="10"/>
        <v>7.1999340363349917</v>
      </c>
    </row>
    <row r="101" spans="2:23" x14ac:dyDescent="0.25">
      <c r="B101" t="s">
        <v>52</v>
      </c>
      <c r="G101" t="s">
        <v>61</v>
      </c>
      <c r="H101">
        <v>30</v>
      </c>
      <c r="I101" t="s">
        <v>20</v>
      </c>
      <c r="J101" s="19">
        <f t="shared" si="0"/>
        <v>0.13643750000000002</v>
      </c>
      <c r="K101" s="5">
        <f t="shared" si="11"/>
        <v>4.2404774999999999</v>
      </c>
      <c r="N101" s="6">
        <f t="shared" si="14"/>
        <v>30.041284403669728</v>
      </c>
      <c r="O101" s="6">
        <f t="shared" si="6"/>
        <v>1.5020642201834864</v>
      </c>
      <c r="P101" s="6">
        <f t="shared" si="15"/>
        <v>50.068807339449549</v>
      </c>
      <c r="Q101" s="6">
        <f t="shared" si="7"/>
        <v>2.5034403669724776</v>
      </c>
      <c r="R101" s="7">
        <f t="shared" si="16"/>
        <v>71.999340363349916</v>
      </c>
      <c r="S101" s="7">
        <f t="shared" si="8"/>
        <v>3.5999670181674959</v>
      </c>
      <c r="T101" s="7">
        <f t="shared" si="17"/>
        <v>113.99895557530404</v>
      </c>
      <c r="U101" s="7">
        <f t="shared" si="9"/>
        <v>5.6999477787652015</v>
      </c>
      <c r="V101" s="7">
        <f t="shared" si="18"/>
        <v>143.99868072669983</v>
      </c>
      <c r="W101" s="7">
        <f t="shared" si="10"/>
        <v>7.1999340363349917</v>
      </c>
    </row>
    <row r="102" spans="2:23" x14ac:dyDescent="0.25">
      <c r="B102" t="s">
        <v>53</v>
      </c>
      <c r="G102" t="s">
        <v>61</v>
      </c>
      <c r="H102">
        <v>30</v>
      </c>
      <c r="I102" t="s">
        <v>20</v>
      </c>
      <c r="J102" s="19">
        <f t="shared" si="0"/>
        <v>0.13643750000000002</v>
      </c>
      <c r="K102" s="5">
        <f t="shared" si="11"/>
        <v>4.2404774999999999</v>
      </c>
      <c r="N102" s="6">
        <f t="shared" si="14"/>
        <v>30.041284403669728</v>
      </c>
      <c r="O102" s="6">
        <f t="shared" si="6"/>
        <v>1.5020642201834864</v>
      </c>
      <c r="P102" s="6">
        <f t="shared" si="15"/>
        <v>50.068807339449549</v>
      </c>
      <c r="Q102" s="6">
        <f t="shared" si="7"/>
        <v>2.5034403669724776</v>
      </c>
      <c r="R102" s="7">
        <f t="shared" si="16"/>
        <v>71.999340363349916</v>
      </c>
      <c r="S102" s="7">
        <f t="shared" si="8"/>
        <v>3.5999670181674959</v>
      </c>
      <c r="T102" s="7">
        <f t="shared" si="17"/>
        <v>113.99895557530404</v>
      </c>
      <c r="U102" s="7">
        <f t="shared" si="9"/>
        <v>5.6999477787652015</v>
      </c>
      <c r="V102" s="7">
        <f t="shared" si="18"/>
        <v>143.99868072669983</v>
      </c>
      <c r="W102" s="7">
        <f t="shared" si="10"/>
        <v>7.1999340363349917</v>
      </c>
    </row>
    <row r="103" spans="2:23" x14ac:dyDescent="0.25">
      <c r="B103" t="s">
        <v>54</v>
      </c>
      <c r="G103" t="s">
        <v>61</v>
      </c>
      <c r="H103">
        <v>30</v>
      </c>
      <c r="I103" t="s">
        <v>20</v>
      </c>
      <c r="J103" s="19">
        <f t="shared" si="0"/>
        <v>0.13643750000000002</v>
      </c>
      <c r="K103" s="5">
        <f t="shared" si="11"/>
        <v>4.2404774999999999</v>
      </c>
      <c r="N103" s="6">
        <f t="shared" si="14"/>
        <v>30.041284403669728</v>
      </c>
      <c r="O103" s="6">
        <f t="shared" si="6"/>
        <v>1.5020642201834864</v>
      </c>
      <c r="P103" s="6">
        <f t="shared" si="15"/>
        <v>50.068807339449549</v>
      </c>
      <c r="Q103" s="6">
        <f t="shared" si="7"/>
        <v>2.5034403669724776</v>
      </c>
      <c r="R103" s="7">
        <f t="shared" si="16"/>
        <v>71.999340363349916</v>
      </c>
      <c r="S103" s="7">
        <f t="shared" si="8"/>
        <v>3.5999670181674959</v>
      </c>
      <c r="T103" s="7">
        <f t="shared" si="17"/>
        <v>113.99895557530404</v>
      </c>
      <c r="U103" s="7">
        <f t="shared" si="9"/>
        <v>5.6999477787652015</v>
      </c>
      <c r="V103" s="7">
        <f t="shared" si="18"/>
        <v>143.99868072669983</v>
      </c>
      <c r="W103" s="7">
        <f t="shared" si="10"/>
        <v>7.1999340363349917</v>
      </c>
    </row>
    <row r="104" spans="2:23" x14ac:dyDescent="0.25">
      <c r="B104" t="s">
        <v>431</v>
      </c>
      <c r="G104" t="s">
        <v>61</v>
      </c>
      <c r="H104">
        <v>24</v>
      </c>
      <c r="I104" t="s">
        <v>20</v>
      </c>
      <c r="J104" s="19">
        <f t="shared" si="0"/>
        <v>0.10915</v>
      </c>
      <c r="K104" s="5">
        <f t="shared" si="11"/>
        <v>3.3923819999999996</v>
      </c>
      <c r="N104" s="6">
        <f t="shared" si="14"/>
        <v>24.033027522935779</v>
      </c>
      <c r="O104" s="6">
        <f t="shared" si="6"/>
        <v>1.2016513761467889</v>
      </c>
      <c r="P104" s="6">
        <f t="shared" si="15"/>
        <v>40.055045871559635</v>
      </c>
      <c r="Q104" s="6">
        <f t="shared" si="7"/>
        <v>2.0027522935779816</v>
      </c>
      <c r="R104" s="7">
        <f t="shared" si="16"/>
        <v>57.59947229067992</v>
      </c>
      <c r="S104" s="7">
        <f t="shared" si="8"/>
        <v>2.8799736145339958</v>
      </c>
      <c r="T104" s="7">
        <f t="shared" si="17"/>
        <v>91.19916446024321</v>
      </c>
      <c r="U104" s="7">
        <f t="shared" si="9"/>
        <v>4.5599582230121607</v>
      </c>
      <c r="V104" s="7">
        <f t="shared" si="18"/>
        <v>115.19894458135984</v>
      </c>
      <c r="W104" s="7">
        <f t="shared" si="10"/>
        <v>5.7599472290679916</v>
      </c>
    </row>
    <row r="105" spans="2:23" x14ac:dyDescent="0.25">
      <c r="B105" t="s">
        <v>432</v>
      </c>
      <c r="G105" t="s">
        <v>61</v>
      </c>
      <c r="H105">
        <v>16</v>
      </c>
      <c r="I105" t="s">
        <v>20</v>
      </c>
      <c r="J105" s="19">
        <f t="shared" si="0"/>
        <v>7.2766666666666674E-2</v>
      </c>
      <c r="K105" s="5">
        <f t="shared" si="11"/>
        <v>2.2615880000000002</v>
      </c>
      <c r="N105" s="6">
        <f t="shared" si="14"/>
        <v>16.022018348623856</v>
      </c>
      <c r="O105" s="6">
        <f t="shared" si="6"/>
        <v>0.80110091743119283</v>
      </c>
      <c r="P105" s="6">
        <f t="shared" si="15"/>
        <v>26.703363914373092</v>
      </c>
      <c r="Q105" s="6">
        <f t="shared" si="7"/>
        <v>1.3351681957186545</v>
      </c>
      <c r="R105" s="7">
        <f t="shared" si="16"/>
        <v>38.399648193786618</v>
      </c>
      <c r="S105" s="7">
        <f t="shared" si="8"/>
        <v>1.919982409689331</v>
      </c>
      <c r="T105" s="7">
        <f t="shared" si="17"/>
        <v>60.799442973495488</v>
      </c>
      <c r="U105" s="7">
        <f t="shared" si="9"/>
        <v>3.0399721486747744</v>
      </c>
      <c r="V105" s="7">
        <f t="shared" si="18"/>
        <v>76.799296387573236</v>
      </c>
      <c r="W105" s="7">
        <f t="shared" si="10"/>
        <v>3.839964819378662</v>
      </c>
    </row>
    <row r="106" spans="2:23" x14ac:dyDescent="0.25">
      <c r="B106" t="s">
        <v>55</v>
      </c>
      <c r="G106" t="s">
        <v>61</v>
      </c>
      <c r="H106">
        <v>8</v>
      </c>
      <c r="I106" t="s">
        <v>20</v>
      </c>
      <c r="J106" s="19">
        <f t="shared" si="0"/>
        <v>3.6383333333333337E-2</v>
      </c>
      <c r="K106" s="5">
        <f t="shared" si="11"/>
        <v>1.1307940000000001</v>
      </c>
      <c r="N106" s="6">
        <f t="shared" si="14"/>
        <v>8.011009174311928</v>
      </c>
      <c r="O106" s="6">
        <f t="shared" si="6"/>
        <v>0.40055045871559641</v>
      </c>
      <c r="P106" s="6">
        <f t="shared" si="15"/>
        <v>13.351681957186546</v>
      </c>
      <c r="Q106" s="6">
        <f t="shared" si="7"/>
        <v>0.66758409785932726</v>
      </c>
      <c r="R106" s="7">
        <f t="shared" si="16"/>
        <v>19.199824096893309</v>
      </c>
      <c r="S106" s="7">
        <f t="shared" si="8"/>
        <v>0.95999120484466549</v>
      </c>
      <c r="T106" s="7">
        <f t="shared" si="17"/>
        <v>30.399721486747744</v>
      </c>
      <c r="U106" s="7">
        <f t="shared" si="9"/>
        <v>1.5199860743373872</v>
      </c>
      <c r="V106" s="7">
        <f t="shared" si="18"/>
        <v>38.399648193786618</v>
      </c>
      <c r="W106" s="7">
        <f t="shared" si="10"/>
        <v>1.919982409689331</v>
      </c>
    </row>
    <row r="107" spans="2:23" x14ac:dyDescent="0.25">
      <c r="B107" t="s">
        <v>1298</v>
      </c>
      <c r="G107" t="s">
        <v>61</v>
      </c>
      <c r="H107">
        <v>4</v>
      </c>
      <c r="I107" t="s">
        <v>20</v>
      </c>
      <c r="J107" s="19">
        <f t="shared" si="0"/>
        <v>1.8191666666666668E-2</v>
      </c>
      <c r="K107" s="5">
        <f t="shared" si="11"/>
        <v>0.56539700000000004</v>
      </c>
      <c r="N107" s="6">
        <f t="shared" si="14"/>
        <v>4.005504587155964</v>
      </c>
      <c r="O107" s="6">
        <f t="shared" si="6"/>
        <v>0.20027522935779821</v>
      </c>
      <c r="P107" s="6">
        <f t="shared" si="15"/>
        <v>6.6758409785932731</v>
      </c>
      <c r="Q107" s="6">
        <f t="shared" si="7"/>
        <v>0.33379204892966363</v>
      </c>
      <c r="R107" s="7">
        <f t="shared" si="16"/>
        <v>9.5999120484466545</v>
      </c>
      <c r="S107" s="7">
        <f t="shared" si="8"/>
        <v>0.47999560242233275</v>
      </c>
      <c r="T107" s="7">
        <f t="shared" si="17"/>
        <v>15.199860743373872</v>
      </c>
      <c r="U107" s="7">
        <f t="shared" si="9"/>
        <v>0.7599930371686936</v>
      </c>
      <c r="V107" s="7">
        <f t="shared" si="18"/>
        <v>19.199824096893309</v>
      </c>
      <c r="W107" s="7">
        <f t="shared" si="10"/>
        <v>0.95999120484466549</v>
      </c>
    </row>
    <row r="108" spans="2:23" x14ac:dyDescent="0.25">
      <c r="B108" t="s">
        <v>56</v>
      </c>
      <c r="G108" t="s">
        <v>61</v>
      </c>
      <c r="H108">
        <v>2</v>
      </c>
      <c r="I108" t="s">
        <v>20</v>
      </c>
      <c r="J108" s="19">
        <f t="shared" si="0"/>
        <v>9.0958333333333342E-3</v>
      </c>
      <c r="K108" s="5">
        <f t="shared" si="11"/>
        <v>0.28269850000000002</v>
      </c>
      <c r="N108" s="6">
        <f t="shared" si="14"/>
        <v>2.002752293577982</v>
      </c>
      <c r="O108" s="6">
        <f t="shared" si="6"/>
        <v>0.1001376146788991</v>
      </c>
      <c r="P108" s="6">
        <f t="shared" si="15"/>
        <v>3.3379204892966365</v>
      </c>
      <c r="Q108" s="6">
        <f t="shared" si="7"/>
        <v>0.16689602446483182</v>
      </c>
      <c r="R108" s="7">
        <f t="shared" si="16"/>
        <v>4.7999560242233272</v>
      </c>
      <c r="S108" s="7">
        <f t="shared" si="8"/>
        <v>0.23999780121116637</v>
      </c>
      <c r="T108" s="7">
        <f t="shared" si="17"/>
        <v>7.599930371686936</v>
      </c>
      <c r="U108" s="7">
        <f t="shared" si="9"/>
        <v>0.3799965185843468</v>
      </c>
      <c r="V108" s="7">
        <f t="shared" si="18"/>
        <v>9.5999120484466545</v>
      </c>
      <c r="W108" s="7">
        <f t="shared" si="10"/>
        <v>0.47999560242233275</v>
      </c>
    </row>
    <row r="109" spans="2:23" x14ac:dyDescent="0.25">
      <c r="B109" t="s">
        <v>57</v>
      </c>
      <c r="G109" t="s">
        <v>61</v>
      </c>
      <c r="H109">
        <v>30</v>
      </c>
      <c r="I109" t="s">
        <v>20</v>
      </c>
      <c r="J109" s="19">
        <f t="shared" si="0"/>
        <v>0.13643750000000002</v>
      </c>
      <c r="K109" s="5">
        <f t="shared" si="11"/>
        <v>4.2404774999999999</v>
      </c>
      <c r="N109" s="6">
        <f t="shared" si="14"/>
        <v>30.041284403669728</v>
      </c>
      <c r="O109" s="6">
        <f t="shared" si="6"/>
        <v>1.5020642201834864</v>
      </c>
      <c r="P109" s="6">
        <f t="shared" si="15"/>
        <v>50.068807339449549</v>
      </c>
      <c r="Q109" s="6">
        <f t="shared" si="7"/>
        <v>2.5034403669724776</v>
      </c>
      <c r="R109" s="7">
        <f t="shared" si="16"/>
        <v>71.999340363349916</v>
      </c>
      <c r="S109" s="7">
        <f t="shared" si="8"/>
        <v>3.5999670181674959</v>
      </c>
      <c r="T109" s="7">
        <f t="shared" si="17"/>
        <v>113.99895557530404</v>
      </c>
      <c r="U109" s="7">
        <f t="shared" si="9"/>
        <v>5.6999477787652015</v>
      </c>
      <c r="V109" s="7">
        <f t="shared" si="18"/>
        <v>143.99868072669983</v>
      </c>
      <c r="W109" s="7">
        <f t="shared" si="10"/>
        <v>7.1999340363349917</v>
      </c>
    </row>
    <row r="110" spans="2:23" x14ac:dyDescent="0.25">
      <c r="B110" t="s">
        <v>58</v>
      </c>
      <c r="G110" t="s">
        <v>61</v>
      </c>
      <c r="H110">
        <v>30</v>
      </c>
      <c r="I110" t="s">
        <v>20</v>
      </c>
      <c r="J110" s="19">
        <f t="shared" si="0"/>
        <v>0.13643750000000002</v>
      </c>
      <c r="K110" s="5">
        <f t="shared" si="11"/>
        <v>4.2404774999999999</v>
      </c>
      <c r="N110" s="6">
        <f t="shared" si="14"/>
        <v>30.041284403669728</v>
      </c>
      <c r="O110" s="6">
        <f t="shared" si="6"/>
        <v>1.5020642201834864</v>
      </c>
      <c r="P110" s="6">
        <f t="shared" si="15"/>
        <v>50.068807339449549</v>
      </c>
      <c r="Q110" s="6">
        <f t="shared" si="7"/>
        <v>2.5034403669724776</v>
      </c>
      <c r="R110" s="7">
        <f t="shared" si="16"/>
        <v>71.999340363349916</v>
      </c>
      <c r="S110" s="7">
        <f t="shared" si="8"/>
        <v>3.5999670181674959</v>
      </c>
      <c r="T110" s="7">
        <f t="shared" si="17"/>
        <v>113.99895557530404</v>
      </c>
      <c r="U110" s="7">
        <f t="shared" si="9"/>
        <v>5.6999477787652015</v>
      </c>
      <c r="V110" s="7">
        <f t="shared" si="18"/>
        <v>143.99868072669983</v>
      </c>
      <c r="W110" s="7">
        <f t="shared" si="10"/>
        <v>7.1999340363349917</v>
      </c>
    </row>
    <row r="111" spans="2:23" x14ac:dyDescent="0.25">
      <c r="B111" t="s">
        <v>433</v>
      </c>
      <c r="G111" t="s">
        <v>61</v>
      </c>
      <c r="H111">
        <v>16</v>
      </c>
      <c r="I111" t="s">
        <v>20</v>
      </c>
      <c r="J111" s="19">
        <f t="shared" si="0"/>
        <v>7.2766666666666674E-2</v>
      </c>
      <c r="K111" s="5">
        <f t="shared" si="11"/>
        <v>2.2615880000000002</v>
      </c>
      <c r="N111" s="6">
        <f t="shared" si="14"/>
        <v>16.022018348623856</v>
      </c>
      <c r="O111" s="6">
        <f t="shared" si="6"/>
        <v>0.80110091743119283</v>
      </c>
      <c r="P111" s="6">
        <f t="shared" si="15"/>
        <v>26.703363914373092</v>
      </c>
      <c r="Q111" s="6">
        <f t="shared" si="7"/>
        <v>1.3351681957186545</v>
      </c>
      <c r="R111" s="7">
        <f t="shared" si="16"/>
        <v>38.399648193786618</v>
      </c>
      <c r="S111" s="7">
        <f t="shared" si="8"/>
        <v>1.919982409689331</v>
      </c>
      <c r="T111" s="7">
        <f t="shared" si="17"/>
        <v>60.799442973495488</v>
      </c>
      <c r="U111" s="7">
        <f t="shared" si="9"/>
        <v>3.0399721486747744</v>
      </c>
      <c r="V111" s="7">
        <f t="shared" si="18"/>
        <v>76.799296387573236</v>
      </c>
      <c r="W111" s="7">
        <f t="shared" si="10"/>
        <v>3.839964819378662</v>
      </c>
    </row>
    <row r="112" spans="2:23" x14ac:dyDescent="0.25">
      <c r="B112" t="s">
        <v>59</v>
      </c>
      <c r="G112" t="s">
        <v>61</v>
      </c>
      <c r="H112">
        <v>20</v>
      </c>
      <c r="I112" t="s">
        <v>20</v>
      </c>
      <c r="J112" s="19">
        <f t="shared" si="0"/>
        <v>9.0958333333333335E-2</v>
      </c>
      <c r="K112" s="5">
        <f t="shared" si="11"/>
        <v>2.8269850000000001</v>
      </c>
      <c r="N112" s="6">
        <f t="shared" si="14"/>
        <v>20.027522935779817</v>
      </c>
      <c r="O112" s="6">
        <f t="shared" si="6"/>
        <v>1.0013761467889908</v>
      </c>
      <c r="P112" s="6">
        <f t="shared" si="15"/>
        <v>33.379204892966364</v>
      </c>
      <c r="Q112" s="6">
        <f t="shared" si="7"/>
        <v>1.6689602446483183</v>
      </c>
      <c r="R112" s="7">
        <f t="shared" si="16"/>
        <v>47.999560242233272</v>
      </c>
      <c r="S112" s="7">
        <f t="shared" si="8"/>
        <v>2.3999780121116636</v>
      </c>
      <c r="T112" s="7">
        <f t="shared" si="17"/>
        <v>75.999303716869349</v>
      </c>
      <c r="U112" s="7">
        <f t="shared" si="9"/>
        <v>3.7999651858434675</v>
      </c>
      <c r="V112" s="7">
        <f t="shared" si="18"/>
        <v>95.999120484466545</v>
      </c>
      <c r="W112" s="7">
        <f t="shared" si="10"/>
        <v>4.7999560242233272</v>
      </c>
    </row>
    <row r="113" spans="2:23" x14ac:dyDescent="0.25">
      <c r="B113" t="s">
        <v>60</v>
      </c>
      <c r="G113" t="s">
        <v>61</v>
      </c>
      <c r="H113">
        <v>24</v>
      </c>
      <c r="I113" t="s">
        <v>20</v>
      </c>
      <c r="J113" s="19">
        <f t="shared" si="0"/>
        <v>0.10915</v>
      </c>
      <c r="K113" s="5">
        <f t="shared" si="11"/>
        <v>3.3923819999999996</v>
      </c>
      <c r="N113" s="6">
        <f t="shared" si="14"/>
        <v>24.033027522935779</v>
      </c>
      <c r="O113" s="6">
        <f t="shared" si="6"/>
        <v>1.2016513761467889</v>
      </c>
      <c r="P113" s="6">
        <f t="shared" si="15"/>
        <v>40.055045871559635</v>
      </c>
      <c r="Q113" s="6">
        <f t="shared" si="7"/>
        <v>2.0027522935779816</v>
      </c>
      <c r="R113" s="7">
        <f t="shared" si="16"/>
        <v>57.59947229067992</v>
      </c>
      <c r="S113" s="7">
        <f t="shared" si="8"/>
        <v>2.8799736145339958</v>
      </c>
      <c r="T113" s="7">
        <f t="shared" si="17"/>
        <v>91.19916446024321</v>
      </c>
      <c r="U113" s="7">
        <f t="shared" si="9"/>
        <v>4.5599582230121607</v>
      </c>
      <c r="V113" s="7">
        <f t="shared" si="18"/>
        <v>115.19894458135984</v>
      </c>
      <c r="W113" s="7">
        <f t="shared" si="10"/>
        <v>5.7599472290679916</v>
      </c>
    </row>
    <row r="114" spans="2:23" x14ac:dyDescent="0.25">
      <c r="B114" t="s">
        <v>62</v>
      </c>
      <c r="G114" t="s">
        <v>61</v>
      </c>
      <c r="H114">
        <v>20</v>
      </c>
      <c r="I114" t="s">
        <v>20</v>
      </c>
      <c r="J114" s="19">
        <f t="shared" si="0"/>
        <v>9.0958333333333335E-2</v>
      </c>
      <c r="K114" s="5">
        <f t="shared" si="11"/>
        <v>2.8269850000000001</v>
      </c>
      <c r="N114" s="6">
        <f t="shared" si="14"/>
        <v>20.027522935779817</v>
      </c>
      <c r="O114" s="6">
        <f t="shared" si="6"/>
        <v>1.0013761467889908</v>
      </c>
      <c r="P114" s="6">
        <f t="shared" si="15"/>
        <v>33.379204892966364</v>
      </c>
      <c r="Q114" s="6">
        <f t="shared" si="7"/>
        <v>1.6689602446483183</v>
      </c>
      <c r="R114" s="7">
        <f t="shared" si="16"/>
        <v>47.999560242233272</v>
      </c>
      <c r="S114" s="7">
        <f t="shared" si="8"/>
        <v>2.3999780121116636</v>
      </c>
      <c r="T114" s="7">
        <f t="shared" si="17"/>
        <v>75.999303716869349</v>
      </c>
      <c r="U114" s="7">
        <f t="shared" si="9"/>
        <v>3.7999651858434675</v>
      </c>
      <c r="V114" s="7">
        <f t="shared" si="18"/>
        <v>95.999120484466545</v>
      </c>
      <c r="W114" s="7">
        <f t="shared" si="10"/>
        <v>4.7999560242233272</v>
      </c>
    </row>
    <row r="115" spans="2:23" x14ac:dyDescent="0.25">
      <c r="N115" s="6" t="s">
        <v>138</v>
      </c>
      <c r="O115" s="6"/>
      <c r="P115" s="6"/>
      <c r="Q115" s="6"/>
      <c r="R115" s="7"/>
      <c r="S115" s="7"/>
      <c r="T115" s="7"/>
      <c r="U115" s="7"/>
      <c r="V115" s="7"/>
      <c r="W115" s="7"/>
    </row>
    <row r="116" spans="2:23" x14ac:dyDescent="0.25">
      <c r="N116" s="6" t="s">
        <v>138</v>
      </c>
      <c r="O116" s="6"/>
      <c r="P116" s="6"/>
      <c r="Q116" s="6"/>
      <c r="R116" s="7"/>
      <c r="S116" s="7"/>
      <c r="T116" s="7"/>
      <c r="U116" s="7"/>
      <c r="V116" s="7"/>
      <c r="W116" s="7"/>
    </row>
    <row r="117" spans="2:23" x14ac:dyDescent="0.25">
      <c r="N117" s="6">
        <f>+$N$54*J122</f>
        <v>40.055045871559635</v>
      </c>
      <c r="O117" s="6">
        <f t="shared" si="6"/>
        <v>2.0027522935779816</v>
      </c>
      <c r="P117" s="6">
        <f>+$P$54*J122</f>
        <v>66.758409785932727</v>
      </c>
      <c r="Q117" s="6">
        <f t="shared" si="7"/>
        <v>3.3379204892966365</v>
      </c>
      <c r="R117" s="7">
        <f>+$R$54*J122</f>
        <v>95.999120484466545</v>
      </c>
      <c r="S117" s="7">
        <f t="shared" si="8"/>
        <v>4.7999560242233272</v>
      </c>
      <c r="T117" s="7">
        <f>+$T$54*J122</f>
        <v>151.9986074337387</v>
      </c>
      <c r="U117" s="7">
        <f t="shared" si="9"/>
        <v>7.5999303716869351</v>
      </c>
      <c r="V117" s="7">
        <f>+$V$54*J122</f>
        <v>191.99824096893309</v>
      </c>
      <c r="W117" s="7">
        <f t="shared" si="10"/>
        <v>9.5999120484466545</v>
      </c>
    </row>
    <row r="118" spans="2:23" x14ac:dyDescent="0.25">
      <c r="N118" s="6">
        <f>+$N$54*J123</f>
        <v>24.033027522935779</v>
      </c>
      <c r="O118" s="6">
        <f t="shared" si="6"/>
        <v>1.2016513761467889</v>
      </c>
      <c r="P118" s="6">
        <f>+$P$54*J123</f>
        <v>40.055045871559635</v>
      </c>
      <c r="Q118" s="6">
        <f t="shared" si="7"/>
        <v>2.0027522935779816</v>
      </c>
      <c r="R118" s="7">
        <f>+$R$54*J123</f>
        <v>57.59947229067992</v>
      </c>
      <c r="S118" s="7">
        <f t="shared" si="8"/>
        <v>2.8799736145339958</v>
      </c>
      <c r="T118" s="7">
        <f>+$T$54*J123</f>
        <v>91.19916446024321</v>
      </c>
      <c r="U118" s="7">
        <f t="shared" si="9"/>
        <v>4.5599582230121607</v>
      </c>
      <c r="V118" s="7">
        <f>+$V$54*J123</f>
        <v>115.19894458135984</v>
      </c>
      <c r="W118" s="7">
        <f t="shared" si="10"/>
        <v>5.7599472290679916</v>
      </c>
    </row>
    <row r="119" spans="2:23" x14ac:dyDescent="0.25">
      <c r="N119" s="6">
        <f>+$N$54*J124</f>
        <v>24.033027522935779</v>
      </c>
      <c r="O119" s="6">
        <f t="shared" si="6"/>
        <v>1.2016513761467889</v>
      </c>
      <c r="P119" s="6">
        <f>+$P$54*J124</f>
        <v>40.055045871559635</v>
      </c>
      <c r="Q119" s="6">
        <f t="shared" si="7"/>
        <v>2.0027522935779816</v>
      </c>
      <c r="R119" s="7">
        <f>+$R$54*J124</f>
        <v>57.59947229067992</v>
      </c>
      <c r="S119" s="7">
        <f t="shared" si="8"/>
        <v>2.8799736145339958</v>
      </c>
      <c r="T119" s="7">
        <f>+$T$54*J124</f>
        <v>91.19916446024321</v>
      </c>
      <c r="U119" s="7">
        <f t="shared" si="9"/>
        <v>4.5599582230121607</v>
      </c>
      <c r="V119" s="7">
        <f>+$V$54*J124</f>
        <v>115.19894458135984</v>
      </c>
      <c r="W119" s="7">
        <f t="shared" si="10"/>
        <v>5.7599472290679916</v>
      </c>
    </row>
    <row r="120" spans="2:23" ht="15.75" thickBot="1" x14ac:dyDescent="0.3">
      <c r="N120" s="6">
        <f>+$N$54*J125</f>
        <v>8.011009174311928</v>
      </c>
      <c r="O120" s="6">
        <f t="shared" si="6"/>
        <v>0.40055045871559641</v>
      </c>
      <c r="P120" s="6">
        <f>+$P$54*J125</f>
        <v>13.351681957186546</v>
      </c>
      <c r="Q120" s="6">
        <f t="shared" si="7"/>
        <v>0.66758409785932726</v>
      </c>
      <c r="R120" s="7">
        <f>+$R$54*J125</f>
        <v>19.199824096893309</v>
      </c>
      <c r="S120" s="7">
        <f t="shared" si="8"/>
        <v>0.95999120484466549</v>
      </c>
      <c r="T120" s="7">
        <f>+$T$54*J125</f>
        <v>30.399721486747744</v>
      </c>
      <c r="U120" s="7">
        <f t="shared" si="9"/>
        <v>1.5199860743373872</v>
      </c>
      <c r="V120" s="7">
        <f>+$V$54*J125</f>
        <v>38.399648193786618</v>
      </c>
      <c r="W120" s="7">
        <f t="shared" si="10"/>
        <v>1.919982409689331</v>
      </c>
    </row>
    <row r="121" spans="2:23" ht="15.75" thickBot="1" x14ac:dyDescent="0.3">
      <c r="B121" s="2" t="s">
        <v>75</v>
      </c>
      <c r="C121" s="3"/>
      <c r="D121" s="3"/>
      <c r="E121" s="3"/>
      <c r="F121" s="3"/>
      <c r="J121" s="19"/>
      <c r="N121" s="6">
        <f>+$N$54*J129</f>
        <v>100.13761467889908</v>
      </c>
      <c r="O121" s="6">
        <f t="shared" si="6"/>
        <v>5.0068807339449544</v>
      </c>
      <c r="P121" s="6">
        <f>+$P$54*J129</f>
        <v>166.89602446483181</v>
      </c>
      <c r="Q121" s="6">
        <f t="shared" si="7"/>
        <v>8.3448012232415909</v>
      </c>
      <c r="R121" s="7">
        <f>+$R$54*J129</f>
        <v>239.99780121116632</v>
      </c>
      <c r="S121" s="7">
        <f t="shared" si="8"/>
        <v>11.999890060558316</v>
      </c>
      <c r="T121" s="7">
        <f>+$T$54*J129</f>
        <v>379.99651858434675</v>
      </c>
      <c r="U121" s="7">
        <f t="shared" si="9"/>
        <v>18.999825929217337</v>
      </c>
      <c r="V121" s="7">
        <f>+$V$54*J129</f>
        <v>479.99560242233264</v>
      </c>
      <c r="W121" s="7">
        <f t="shared" si="10"/>
        <v>23.999780121116633</v>
      </c>
    </row>
    <row r="122" spans="2:23" x14ac:dyDescent="0.25">
      <c r="B122" t="s">
        <v>63</v>
      </c>
      <c r="G122" t="s">
        <v>61</v>
      </c>
      <c r="H122">
        <v>40</v>
      </c>
      <c r="I122" t="s">
        <v>20</v>
      </c>
      <c r="J122" s="19">
        <f t="shared" ref="J122:J132" si="19">+H122/72000*$G$54</f>
        <v>0.18191666666666667</v>
      </c>
      <c r="K122" s="5">
        <f t="shared" si="11"/>
        <v>5.6539700000000002</v>
      </c>
      <c r="N122" s="6">
        <f>+$N$54*J130</f>
        <v>8.011009174311928</v>
      </c>
      <c r="O122" s="6">
        <f t="shared" si="6"/>
        <v>0.40055045871559641</v>
      </c>
      <c r="P122" s="6">
        <f>+$P$54*J130</f>
        <v>13.351681957186546</v>
      </c>
      <c r="Q122" s="6">
        <f t="shared" si="7"/>
        <v>0.66758409785932726</v>
      </c>
      <c r="R122" s="7">
        <f>+$R$54*J130</f>
        <v>19.199824096893309</v>
      </c>
      <c r="S122" s="7">
        <f t="shared" si="8"/>
        <v>0.95999120484466549</v>
      </c>
      <c r="T122" s="7">
        <f>+$T$54*J130</f>
        <v>30.399721486747744</v>
      </c>
      <c r="U122" s="7">
        <f t="shared" si="9"/>
        <v>1.5199860743373872</v>
      </c>
      <c r="V122" s="7">
        <f>+$V$54*J130</f>
        <v>38.399648193786618</v>
      </c>
      <c r="W122" s="7">
        <f t="shared" si="10"/>
        <v>1.919982409689331</v>
      </c>
    </row>
    <row r="123" spans="2:23" x14ac:dyDescent="0.25">
      <c r="B123" t="s">
        <v>64</v>
      </c>
      <c r="G123" t="s">
        <v>61</v>
      </c>
      <c r="H123">
        <v>24</v>
      </c>
      <c r="I123" t="s">
        <v>20</v>
      </c>
      <c r="J123" s="19">
        <f t="shared" si="19"/>
        <v>0.10915</v>
      </c>
      <c r="K123" s="5">
        <f t="shared" si="11"/>
        <v>3.3923819999999996</v>
      </c>
      <c r="N123" s="6">
        <f>+$N$54*J131</f>
        <v>40.055045871559635</v>
      </c>
      <c r="O123" s="6">
        <f t="shared" si="6"/>
        <v>2.0027522935779816</v>
      </c>
      <c r="P123" s="6">
        <f>+$P$54*J131</f>
        <v>66.758409785932727</v>
      </c>
      <c r="Q123" s="6">
        <f t="shared" si="7"/>
        <v>3.3379204892966365</v>
      </c>
      <c r="R123" s="7">
        <f>+$R$54*J131</f>
        <v>95.999120484466545</v>
      </c>
      <c r="S123" s="7">
        <f t="shared" si="8"/>
        <v>4.7999560242233272</v>
      </c>
      <c r="T123" s="7">
        <f>+$T$54*J131</f>
        <v>151.9986074337387</v>
      </c>
      <c r="U123" s="7">
        <f t="shared" si="9"/>
        <v>7.5999303716869351</v>
      </c>
      <c r="V123" s="7">
        <f>+$V$54*J131</f>
        <v>191.99824096893309</v>
      </c>
      <c r="W123" s="7">
        <f t="shared" si="10"/>
        <v>9.5999120484466545</v>
      </c>
    </row>
    <row r="124" spans="2:23" x14ac:dyDescent="0.25">
      <c r="B124" t="s">
        <v>65</v>
      </c>
      <c r="G124" t="s">
        <v>61</v>
      </c>
      <c r="H124">
        <v>24</v>
      </c>
      <c r="I124" t="s">
        <v>20</v>
      </c>
      <c r="J124" s="19">
        <f t="shared" si="19"/>
        <v>0.10915</v>
      </c>
      <c r="K124" s="5">
        <f t="shared" si="11"/>
        <v>3.3923819999999996</v>
      </c>
      <c r="N124" s="6">
        <f>+$N$54*J132</f>
        <v>24.033027522935779</v>
      </c>
      <c r="O124" s="6">
        <f t="shared" si="6"/>
        <v>1.2016513761467889</v>
      </c>
      <c r="P124" s="6">
        <f>+$P$54*J132</f>
        <v>40.055045871559635</v>
      </c>
      <c r="Q124" s="6">
        <f t="shared" si="7"/>
        <v>2.0027522935779816</v>
      </c>
      <c r="R124" s="7">
        <f>+$R$54*J132</f>
        <v>57.59947229067992</v>
      </c>
      <c r="S124" s="7">
        <f t="shared" si="8"/>
        <v>2.8799736145339958</v>
      </c>
      <c r="T124" s="7">
        <f>+$T$54*J132</f>
        <v>91.19916446024321</v>
      </c>
      <c r="U124" s="7">
        <f t="shared" si="9"/>
        <v>4.5599582230121607</v>
      </c>
      <c r="V124" s="7">
        <f>+$V$54*J132</f>
        <v>115.19894458135984</v>
      </c>
      <c r="W124" s="7">
        <f t="shared" si="10"/>
        <v>5.7599472290679916</v>
      </c>
    </row>
    <row r="125" spans="2:23" x14ac:dyDescent="0.25">
      <c r="B125" t="s">
        <v>66</v>
      </c>
      <c r="G125" t="s">
        <v>61</v>
      </c>
      <c r="H125">
        <v>8</v>
      </c>
      <c r="I125" t="s">
        <v>20</v>
      </c>
      <c r="J125" s="19">
        <f t="shared" si="19"/>
        <v>3.6383333333333337E-2</v>
      </c>
      <c r="K125" s="5">
        <f t="shared" si="11"/>
        <v>1.1307940000000001</v>
      </c>
      <c r="N125" s="6">
        <f>+$N$54*J133</f>
        <v>8.011009174311928</v>
      </c>
      <c r="O125" s="6">
        <f t="shared" si="6"/>
        <v>0.40055045871559641</v>
      </c>
      <c r="P125" s="6">
        <f>+$P$54*J133</f>
        <v>13.351681957186546</v>
      </c>
      <c r="Q125" s="6">
        <f t="shared" si="7"/>
        <v>0.66758409785932726</v>
      </c>
      <c r="R125" s="7">
        <f>+$R$54*J133</f>
        <v>19.199824096893309</v>
      </c>
      <c r="S125" s="7">
        <f t="shared" si="8"/>
        <v>0.95999120484466549</v>
      </c>
      <c r="T125" s="7">
        <f>+$T$54*J133</f>
        <v>30.399721486747744</v>
      </c>
      <c r="U125" s="7">
        <f t="shared" si="9"/>
        <v>1.5199860743373872</v>
      </c>
      <c r="V125" s="7">
        <f>+$V$54*J133</f>
        <v>38.399648193786618</v>
      </c>
      <c r="W125" s="7">
        <f t="shared" si="10"/>
        <v>1.919982409689331</v>
      </c>
    </row>
    <row r="126" spans="2:23" x14ac:dyDescent="0.25">
      <c r="B126" t="s">
        <v>67</v>
      </c>
      <c r="G126" t="s">
        <v>61</v>
      </c>
      <c r="H126">
        <v>6</v>
      </c>
      <c r="I126" t="s">
        <v>20</v>
      </c>
      <c r="J126" s="19">
        <f t="shared" si="19"/>
        <v>2.7287499999999999E-2</v>
      </c>
      <c r="K126" s="5">
        <f t="shared" si="11"/>
        <v>0.84809549999999989</v>
      </c>
      <c r="N126" s="6" t="s">
        <v>138</v>
      </c>
      <c r="O126" s="6"/>
      <c r="P126" s="6"/>
      <c r="Q126" s="6"/>
      <c r="R126" s="7"/>
      <c r="S126" s="7"/>
      <c r="T126" s="7"/>
      <c r="U126" s="7"/>
      <c r="V126" s="7"/>
      <c r="W126" s="7"/>
    </row>
    <row r="127" spans="2:23" x14ac:dyDescent="0.25">
      <c r="B127" t="s">
        <v>68</v>
      </c>
      <c r="G127" t="s">
        <v>61</v>
      </c>
      <c r="H127">
        <v>16</v>
      </c>
      <c r="I127" t="s">
        <v>20</v>
      </c>
      <c r="J127" s="19">
        <f t="shared" si="19"/>
        <v>7.2766666666666674E-2</v>
      </c>
      <c r="K127" s="5">
        <f t="shared" si="11"/>
        <v>2.2615880000000002</v>
      </c>
      <c r="N127" s="6" t="s">
        <v>138</v>
      </c>
      <c r="O127" s="6"/>
      <c r="P127" s="6"/>
      <c r="Q127" s="6"/>
      <c r="R127" s="7"/>
      <c r="S127" s="7"/>
      <c r="T127" s="7"/>
      <c r="U127" s="7"/>
      <c r="V127" s="7"/>
      <c r="W127" s="7"/>
    </row>
    <row r="128" spans="2:23" x14ac:dyDescent="0.25">
      <c r="B128" t="s">
        <v>69</v>
      </c>
      <c r="G128" t="s">
        <v>61</v>
      </c>
      <c r="H128">
        <v>12</v>
      </c>
      <c r="I128" t="s">
        <v>20</v>
      </c>
      <c r="J128" s="19">
        <f t="shared" si="19"/>
        <v>5.4574999999999999E-2</v>
      </c>
      <c r="K128" s="5">
        <f t="shared" si="11"/>
        <v>1.6961909999999998</v>
      </c>
      <c r="N128" s="6">
        <f t="shared" ref="N128:N164" si="20">+$N$54*J138</f>
        <v>12.016513761467889</v>
      </c>
      <c r="O128" s="6">
        <f t="shared" ref="O128:O203" si="21">+N128/20</f>
        <v>0.60082568807339443</v>
      </c>
      <c r="P128" s="6">
        <f t="shared" ref="P128:P164" si="22">+$P$54*J138</f>
        <v>20.027522935779817</v>
      </c>
      <c r="Q128" s="6">
        <f t="shared" ref="Q128:Q203" si="23">+P128/20</f>
        <v>1.0013761467889908</v>
      </c>
      <c r="R128" s="7">
        <f t="shared" ref="R128:R164" si="24">+$R$54*J138</f>
        <v>28.79973614533996</v>
      </c>
      <c r="S128" s="7">
        <f t="shared" ref="S128:S203" si="25">+R128/20</f>
        <v>1.4399868072669979</v>
      </c>
      <c r="T128" s="7">
        <f t="shared" ref="T128:T164" si="26">+$T$54*J138</f>
        <v>45.599582230121605</v>
      </c>
      <c r="U128" s="7">
        <f t="shared" ref="U128:U203" si="27">+T128/20</f>
        <v>2.2799791115060803</v>
      </c>
      <c r="V128" s="7">
        <f t="shared" ref="V128:V164" si="28">+$V$54*J138</f>
        <v>57.59947229067992</v>
      </c>
      <c r="W128" s="7">
        <f t="shared" ref="W128:W203" si="29">+V128/20</f>
        <v>2.8799736145339958</v>
      </c>
    </row>
    <row r="129" spans="2:23" x14ac:dyDescent="0.25">
      <c r="B129" t="s">
        <v>70</v>
      </c>
      <c r="G129" t="s">
        <v>71</v>
      </c>
      <c r="H129">
        <v>100</v>
      </c>
      <c r="I129" t="s">
        <v>20</v>
      </c>
      <c r="J129" s="19">
        <f t="shared" si="19"/>
        <v>0.45479166666666665</v>
      </c>
      <c r="K129" s="5">
        <f t="shared" ref="K129:K192" si="30">$K$54*J129</f>
        <v>14.134924999999999</v>
      </c>
      <c r="N129" s="6">
        <f t="shared" si="20"/>
        <v>12.016513761467889</v>
      </c>
      <c r="O129" s="6">
        <f t="shared" si="21"/>
        <v>0.60082568807339443</v>
      </c>
      <c r="P129" s="6">
        <f t="shared" si="22"/>
        <v>20.027522935779817</v>
      </c>
      <c r="Q129" s="6">
        <f t="shared" si="23"/>
        <v>1.0013761467889908</v>
      </c>
      <c r="R129" s="7">
        <f t="shared" si="24"/>
        <v>28.79973614533996</v>
      </c>
      <c r="S129" s="7">
        <f t="shared" si="25"/>
        <v>1.4399868072669979</v>
      </c>
      <c r="T129" s="7">
        <f t="shared" si="26"/>
        <v>45.599582230121605</v>
      </c>
      <c r="U129" s="7">
        <f t="shared" si="27"/>
        <v>2.2799791115060803</v>
      </c>
      <c r="V129" s="7">
        <f t="shared" si="28"/>
        <v>57.59947229067992</v>
      </c>
      <c r="W129" s="7">
        <f t="shared" si="29"/>
        <v>2.8799736145339958</v>
      </c>
    </row>
    <row r="130" spans="2:23" x14ac:dyDescent="0.25">
      <c r="B130" t="s">
        <v>72</v>
      </c>
      <c r="G130" t="s">
        <v>61</v>
      </c>
      <c r="H130">
        <v>8</v>
      </c>
      <c r="I130" t="s">
        <v>20</v>
      </c>
      <c r="J130" s="19">
        <f t="shared" si="19"/>
        <v>3.6383333333333337E-2</v>
      </c>
      <c r="K130" s="5">
        <f t="shared" si="30"/>
        <v>1.1307940000000001</v>
      </c>
      <c r="N130" s="6">
        <f t="shared" si="20"/>
        <v>8.011009174311928</v>
      </c>
      <c r="O130" s="6">
        <f t="shared" si="21"/>
        <v>0.40055045871559641</v>
      </c>
      <c r="P130" s="6">
        <f t="shared" si="22"/>
        <v>13.351681957186546</v>
      </c>
      <c r="Q130" s="6">
        <f t="shared" si="23"/>
        <v>0.66758409785932726</v>
      </c>
      <c r="R130" s="7">
        <f t="shared" si="24"/>
        <v>19.199824096893309</v>
      </c>
      <c r="S130" s="7">
        <f t="shared" si="25"/>
        <v>0.95999120484466549</v>
      </c>
      <c r="T130" s="7">
        <f t="shared" si="26"/>
        <v>30.399721486747744</v>
      </c>
      <c r="U130" s="7">
        <f t="shared" si="27"/>
        <v>1.5199860743373872</v>
      </c>
      <c r="V130" s="7">
        <f t="shared" si="28"/>
        <v>38.399648193786618</v>
      </c>
      <c r="W130" s="7">
        <f t="shared" si="29"/>
        <v>1.919982409689331</v>
      </c>
    </row>
    <row r="131" spans="2:23" x14ac:dyDescent="0.25">
      <c r="B131" t="s">
        <v>73</v>
      </c>
      <c r="G131" t="s">
        <v>61</v>
      </c>
      <c r="H131">
        <v>40</v>
      </c>
      <c r="I131" t="s">
        <v>20</v>
      </c>
      <c r="J131" s="19">
        <f t="shared" si="19"/>
        <v>0.18191666666666667</v>
      </c>
      <c r="K131" s="5">
        <f t="shared" si="30"/>
        <v>5.6539700000000002</v>
      </c>
      <c r="N131" s="6">
        <f t="shared" si="20"/>
        <v>24.033027522935779</v>
      </c>
      <c r="O131" s="6">
        <f t="shared" si="21"/>
        <v>1.2016513761467889</v>
      </c>
      <c r="P131" s="6">
        <f t="shared" si="22"/>
        <v>40.055045871559635</v>
      </c>
      <c r="Q131" s="6">
        <f t="shared" si="23"/>
        <v>2.0027522935779816</v>
      </c>
      <c r="R131" s="7">
        <f t="shared" si="24"/>
        <v>57.59947229067992</v>
      </c>
      <c r="S131" s="7">
        <f t="shared" si="25"/>
        <v>2.8799736145339958</v>
      </c>
      <c r="T131" s="7">
        <f t="shared" si="26"/>
        <v>91.19916446024321</v>
      </c>
      <c r="U131" s="7">
        <f t="shared" si="27"/>
        <v>4.5599582230121607</v>
      </c>
      <c r="V131" s="7">
        <f t="shared" si="28"/>
        <v>115.19894458135984</v>
      </c>
      <c r="W131" s="7">
        <f t="shared" si="29"/>
        <v>5.7599472290679916</v>
      </c>
    </row>
    <row r="132" spans="2:23" x14ac:dyDescent="0.25">
      <c r="B132" t="s">
        <v>74</v>
      </c>
      <c r="G132" t="s">
        <v>61</v>
      </c>
      <c r="H132">
        <v>24</v>
      </c>
      <c r="I132" t="s">
        <v>20</v>
      </c>
      <c r="J132" s="19">
        <f t="shared" si="19"/>
        <v>0.10915</v>
      </c>
      <c r="K132" s="5">
        <f t="shared" si="30"/>
        <v>3.3923819999999996</v>
      </c>
      <c r="N132" s="6">
        <f t="shared" si="20"/>
        <v>16.022018348623856</v>
      </c>
      <c r="O132" s="6">
        <f t="shared" si="21"/>
        <v>0.80110091743119283</v>
      </c>
      <c r="P132" s="6">
        <f t="shared" si="22"/>
        <v>26.703363914373092</v>
      </c>
      <c r="Q132" s="6">
        <f t="shared" si="23"/>
        <v>1.3351681957186545</v>
      </c>
      <c r="R132" s="7">
        <f t="shared" si="24"/>
        <v>38.399648193786618</v>
      </c>
      <c r="S132" s="7">
        <f t="shared" si="25"/>
        <v>1.919982409689331</v>
      </c>
      <c r="T132" s="7">
        <f t="shared" si="26"/>
        <v>60.799442973495488</v>
      </c>
      <c r="U132" s="7">
        <f t="shared" si="27"/>
        <v>3.0399721486747744</v>
      </c>
      <c r="V132" s="7">
        <f t="shared" si="28"/>
        <v>76.799296387573236</v>
      </c>
      <c r="W132" s="7">
        <f t="shared" si="29"/>
        <v>3.839964819378662</v>
      </c>
    </row>
    <row r="133" spans="2:23" x14ac:dyDescent="0.25">
      <c r="B133" t="s">
        <v>434</v>
      </c>
      <c r="G133" t="s">
        <v>61</v>
      </c>
      <c r="H133">
        <v>8</v>
      </c>
      <c r="I133" t="s">
        <v>20</v>
      </c>
      <c r="J133" s="19">
        <f t="shared" ref="J133" si="31">+H133/72000*$G$54</f>
        <v>3.6383333333333337E-2</v>
      </c>
      <c r="K133" s="5">
        <f t="shared" si="30"/>
        <v>1.1307940000000001</v>
      </c>
      <c r="N133" s="6">
        <f t="shared" si="20"/>
        <v>20.027522935779817</v>
      </c>
      <c r="O133" s="6">
        <f t="shared" si="21"/>
        <v>1.0013761467889908</v>
      </c>
      <c r="P133" s="6">
        <f t="shared" si="22"/>
        <v>33.379204892966364</v>
      </c>
      <c r="Q133" s="6">
        <f t="shared" si="23"/>
        <v>1.6689602446483183</v>
      </c>
      <c r="R133" s="7">
        <f t="shared" si="24"/>
        <v>47.999560242233272</v>
      </c>
      <c r="S133" s="7">
        <f t="shared" si="25"/>
        <v>2.3999780121116636</v>
      </c>
      <c r="T133" s="7">
        <f t="shared" si="26"/>
        <v>75.999303716869349</v>
      </c>
      <c r="U133" s="7">
        <f t="shared" si="27"/>
        <v>3.7999651858434675</v>
      </c>
      <c r="V133" s="7">
        <f t="shared" si="28"/>
        <v>95.999120484466545</v>
      </c>
      <c r="W133" s="7">
        <f t="shared" si="29"/>
        <v>4.7999560242233272</v>
      </c>
    </row>
    <row r="134" spans="2:23" x14ac:dyDescent="0.25">
      <c r="J134" s="19"/>
      <c r="N134" s="6">
        <f t="shared" si="20"/>
        <v>16.022018348623856</v>
      </c>
      <c r="O134" s="6">
        <f t="shared" si="21"/>
        <v>0.80110091743119283</v>
      </c>
      <c r="P134" s="6">
        <f t="shared" si="22"/>
        <v>26.703363914373092</v>
      </c>
      <c r="Q134" s="6">
        <f t="shared" si="23"/>
        <v>1.3351681957186545</v>
      </c>
      <c r="R134" s="7">
        <f t="shared" si="24"/>
        <v>38.399648193786618</v>
      </c>
      <c r="S134" s="7">
        <f t="shared" si="25"/>
        <v>1.919982409689331</v>
      </c>
      <c r="T134" s="7">
        <f t="shared" si="26"/>
        <v>60.799442973495488</v>
      </c>
      <c r="U134" s="7">
        <f t="shared" si="27"/>
        <v>3.0399721486747744</v>
      </c>
      <c r="V134" s="7">
        <f t="shared" si="28"/>
        <v>76.799296387573236</v>
      </c>
      <c r="W134" s="7">
        <f t="shared" si="29"/>
        <v>3.839964819378662</v>
      </c>
    </row>
    <row r="135" spans="2:23" x14ac:dyDescent="0.25">
      <c r="N135" s="6">
        <f t="shared" si="20"/>
        <v>20.027522935779817</v>
      </c>
      <c r="O135" s="6">
        <f t="shared" si="21"/>
        <v>1.0013761467889908</v>
      </c>
      <c r="P135" s="6">
        <f t="shared" si="22"/>
        <v>33.379204892966364</v>
      </c>
      <c r="Q135" s="6">
        <f t="shared" si="23"/>
        <v>1.6689602446483183</v>
      </c>
      <c r="R135" s="7">
        <f t="shared" si="24"/>
        <v>47.999560242233272</v>
      </c>
      <c r="S135" s="7">
        <f t="shared" si="25"/>
        <v>2.3999780121116636</v>
      </c>
      <c r="T135" s="7">
        <f t="shared" si="26"/>
        <v>75.999303716869349</v>
      </c>
      <c r="U135" s="7">
        <f t="shared" si="27"/>
        <v>3.7999651858434675</v>
      </c>
      <c r="V135" s="7">
        <f t="shared" si="28"/>
        <v>95.999120484466545</v>
      </c>
      <c r="W135" s="7">
        <f t="shared" si="29"/>
        <v>4.7999560242233272</v>
      </c>
    </row>
    <row r="136" spans="2:23" ht="15.75" thickBot="1" x14ac:dyDescent="0.3">
      <c r="N136" s="6">
        <f t="shared" si="20"/>
        <v>20.027522935779817</v>
      </c>
      <c r="O136" s="6">
        <f t="shared" si="21"/>
        <v>1.0013761467889908</v>
      </c>
      <c r="P136" s="6">
        <f t="shared" si="22"/>
        <v>33.379204892966364</v>
      </c>
      <c r="Q136" s="6">
        <f t="shared" si="23"/>
        <v>1.6689602446483183</v>
      </c>
      <c r="R136" s="7">
        <f t="shared" si="24"/>
        <v>47.999560242233272</v>
      </c>
      <c r="S136" s="7">
        <f t="shared" si="25"/>
        <v>2.3999780121116636</v>
      </c>
      <c r="T136" s="7">
        <f t="shared" si="26"/>
        <v>75.999303716869349</v>
      </c>
      <c r="U136" s="7">
        <f t="shared" si="27"/>
        <v>3.7999651858434675</v>
      </c>
      <c r="V136" s="7">
        <f t="shared" si="28"/>
        <v>95.999120484466545</v>
      </c>
      <c r="W136" s="7">
        <f t="shared" si="29"/>
        <v>4.7999560242233272</v>
      </c>
    </row>
    <row r="137" spans="2:23" ht="15.75" thickBot="1" x14ac:dyDescent="0.3">
      <c r="B137" s="2" t="s">
        <v>76</v>
      </c>
      <c r="C137" s="3"/>
      <c r="D137" s="3"/>
      <c r="E137" s="3"/>
      <c r="F137" s="3"/>
      <c r="J137" s="19"/>
      <c r="N137" s="6">
        <f t="shared" si="20"/>
        <v>12.016513761467889</v>
      </c>
      <c r="O137" s="6">
        <f t="shared" si="21"/>
        <v>0.60082568807339443</v>
      </c>
      <c r="P137" s="6">
        <f t="shared" si="22"/>
        <v>20.027522935779817</v>
      </c>
      <c r="Q137" s="6">
        <f t="shared" si="23"/>
        <v>1.0013761467889908</v>
      </c>
      <c r="R137" s="7">
        <f t="shared" si="24"/>
        <v>28.79973614533996</v>
      </c>
      <c r="S137" s="7">
        <f t="shared" si="25"/>
        <v>1.4399868072669979</v>
      </c>
      <c r="T137" s="7">
        <f t="shared" si="26"/>
        <v>45.599582230121605</v>
      </c>
      <c r="U137" s="7">
        <f t="shared" si="27"/>
        <v>2.2799791115060803</v>
      </c>
      <c r="V137" s="7">
        <f t="shared" si="28"/>
        <v>57.59947229067992</v>
      </c>
      <c r="W137" s="7">
        <f t="shared" si="29"/>
        <v>2.8799736145339958</v>
      </c>
    </row>
    <row r="138" spans="2:23" x14ac:dyDescent="0.25">
      <c r="B138" t="s">
        <v>77</v>
      </c>
      <c r="G138" t="s">
        <v>420</v>
      </c>
      <c r="H138">
        <v>12</v>
      </c>
      <c r="I138" t="s">
        <v>20</v>
      </c>
      <c r="J138" s="19">
        <f t="shared" ref="J138:J187" si="32">+H138/72000*$G$54</f>
        <v>5.4574999999999999E-2</v>
      </c>
      <c r="K138" s="5">
        <f t="shared" si="30"/>
        <v>1.6961909999999998</v>
      </c>
      <c r="N138" s="6">
        <f t="shared" si="20"/>
        <v>12.016513761467889</v>
      </c>
      <c r="O138" s="6">
        <f t="shared" si="21"/>
        <v>0.60082568807339443</v>
      </c>
      <c r="P138" s="6">
        <f t="shared" si="22"/>
        <v>20.027522935779817</v>
      </c>
      <c r="Q138" s="6">
        <f t="shared" si="23"/>
        <v>1.0013761467889908</v>
      </c>
      <c r="R138" s="7">
        <f t="shared" si="24"/>
        <v>28.79973614533996</v>
      </c>
      <c r="S138" s="7">
        <f t="shared" si="25"/>
        <v>1.4399868072669979</v>
      </c>
      <c r="T138" s="7">
        <f t="shared" si="26"/>
        <v>45.599582230121605</v>
      </c>
      <c r="U138" s="7">
        <f t="shared" si="27"/>
        <v>2.2799791115060803</v>
      </c>
      <c r="V138" s="7">
        <f t="shared" si="28"/>
        <v>57.59947229067992</v>
      </c>
      <c r="W138" s="7">
        <f t="shared" si="29"/>
        <v>2.8799736145339958</v>
      </c>
    </row>
    <row r="139" spans="2:23" x14ac:dyDescent="0.25">
      <c r="B139" t="s">
        <v>78</v>
      </c>
      <c r="G139" t="s">
        <v>0</v>
      </c>
      <c r="H139">
        <v>12</v>
      </c>
      <c r="I139" t="s">
        <v>20</v>
      </c>
      <c r="J139" s="19">
        <f t="shared" si="32"/>
        <v>5.4574999999999999E-2</v>
      </c>
      <c r="K139" s="5">
        <f t="shared" si="30"/>
        <v>1.6961909999999998</v>
      </c>
      <c r="N139" s="6">
        <f t="shared" si="20"/>
        <v>2.002752293577982</v>
      </c>
      <c r="O139" s="6">
        <f t="shared" si="21"/>
        <v>0.1001376146788991</v>
      </c>
      <c r="P139" s="6">
        <f t="shared" si="22"/>
        <v>3.3379204892966365</v>
      </c>
      <c r="Q139" s="6">
        <f t="shared" si="23"/>
        <v>0.16689602446483182</v>
      </c>
      <c r="R139" s="7">
        <f t="shared" si="24"/>
        <v>4.7999560242233272</v>
      </c>
      <c r="S139" s="7">
        <f t="shared" si="25"/>
        <v>0.23999780121116637</v>
      </c>
      <c r="T139" s="7">
        <f t="shared" si="26"/>
        <v>7.599930371686936</v>
      </c>
      <c r="U139" s="7">
        <f t="shared" si="27"/>
        <v>0.3799965185843468</v>
      </c>
      <c r="V139" s="7">
        <f t="shared" si="28"/>
        <v>9.5999120484466545</v>
      </c>
      <c r="W139" s="7">
        <f t="shared" si="29"/>
        <v>0.47999560242233275</v>
      </c>
    </row>
    <row r="140" spans="2:23" x14ac:dyDescent="0.25">
      <c r="B140" t="s">
        <v>79</v>
      </c>
      <c r="G140" t="s">
        <v>0</v>
      </c>
      <c r="H140">
        <v>8</v>
      </c>
      <c r="I140" t="s">
        <v>20</v>
      </c>
      <c r="J140" s="19">
        <f t="shared" si="32"/>
        <v>3.6383333333333337E-2</v>
      </c>
      <c r="K140" s="5">
        <f t="shared" si="30"/>
        <v>1.1307940000000001</v>
      </c>
      <c r="N140" s="6">
        <f t="shared" si="20"/>
        <v>10.013761467889909</v>
      </c>
      <c r="O140" s="6">
        <f t="shared" si="21"/>
        <v>0.50068807339449539</v>
      </c>
      <c r="P140" s="6">
        <f t="shared" si="22"/>
        <v>16.689602446483182</v>
      </c>
      <c r="Q140" s="6">
        <f t="shared" si="23"/>
        <v>0.83448012232415913</v>
      </c>
      <c r="R140" s="7">
        <f t="shared" si="24"/>
        <v>23.999780121116636</v>
      </c>
      <c r="S140" s="7">
        <f t="shared" si="25"/>
        <v>1.1999890060558318</v>
      </c>
      <c r="T140" s="7">
        <f t="shared" si="26"/>
        <v>37.999651858434675</v>
      </c>
      <c r="U140" s="7">
        <f t="shared" si="27"/>
        <v>1.8999825929217338</v>
      </c>
      <c r="V140" s="7">
        <f t="shared" si="28"/>
        <v>47.999560242233272</v>
      </c>
      <c r="W140" s="7">
        <f t="shared" si="29"/>
        <v>2.3999780121116636</v>
      </c>
    </row>
    <row r="141" spans="2:23" x14ac:dyDescent="0.25">
      <c r="B141" t="s">
        <v>437</v>
      </c>
      <c r="G141" t="s">
        <v>0</v>
      </c>
      <c r="H141">
        <v>24</v>
      </c>
      <c r="I141" t="s">
        <v>20</v>
      </c>
      <c r="J141" s="19">
        <f t="shared" si="32"/>
        <v>0.10915</v>
      </c>
      <c r="K141" s="5">
        <f t="shared" si="30"/>
        <v>3.3923819999999996</v>
      </c>
      <c r="N141" s="6">
        <f t="shared" si="20"/>
        <v>16.022018348623856</v>
      </c>
      <c r="O141" s="6">
        <f t="shared" si="21"/>
        <v>0.80110091743119283</v>
      </c>
      <c r="P141" s="6">
        <f t="shared" si="22"/>
        <v>26.703363914373092</v>
      </c>
      <c r="Q141" s="6">
        <f t="shared" si="23"/>
        <v>1.3351681957186545</v>
      </c>
      <c r="R141" s="7">
        <f t="shared" si="24"/>
        <v>38.399648193786618</v>
      </c>
      <c r="S141" s="7">
        <f t="shared" si="25"/>
        <v>1.919982409689331</v>
      </c>
      <c r="T141" s="7">
        <f t="shared" si="26"/>
        <v>60.799442973495488</v>
      </c>
      <c r="U141" s="7">
        <f t="shared" si="27"/>
        <v>3.0399721486747744</v>
      </c>
      <c r="V141" s="7">
        <f t="shared" si="28"/>
        <v>76.799296387573236</v>
      </c>
      <c r="W141" s="7">
        <f t="shared" si="29"/>
        <v>3.839964819378662</v>
      </c>
    </row>
    <row r="142" spans="2:23" x14ac:dyDescent="0.25">
      <c r="B142" t="s">
        <v>80</v>
      </c>
      <c r="G142" t="s">
        <v>0</v>
      </c>
      <c r="H142">
        <v>16</v>
      </c>
      <c r="I142" t="s">
        <v>20</v>
      </c>
      <c r="J142" s="19">
        <f t="shared" si="32"/>
        <v>7.2766666666666674E-2</v>
      </c>
      <c r="K142" s="5">
        <f t="shared" si="30"/>
        <v>2.2615880000000002</v>
      </c>
      <c r="N142" s="6">
        <f t="shared" si="20"/>
        <v>10.013761467889909</v>
      </c>
      <c r="O142" s="6">
        <f t="shared" si="21"/>
        <v>0.50068807339449539</v>
      </c>
      <c r="P142" s="6">
        <f t="shared" si="22"/>
        <v>16.689602446483182</v>
      </c>
      <c r="Q142" s="6">
        <f t="shared" si="23"/>
        <v>0.83448012232415913</v>
      </c>
      <c r="R142" s="7">
        <f t="shared" si="24"/>
        <v>23.999780121116636</v>
      </c>
      <c r="S142" s="7">
        <f t="shared" si="25"/>
        <v>1.1999890060558318</v>
      </c>
      <c r="T142" s="7">
        <f t="shared" si="26"/>
        <v>37.999651858434675</v>
      </c>
      <c r="U142" s="7">
        <f t="shared" si="27"/>
        <v>1.8999825929217338</v>
      </c>
      <c r="V142" s="7">
        <f t="shared" si="28"/>
        <v>47.999560242233272</v>
      </c>
      <c r="W142" s="7">
        <f t="shared" si="29"/>
        <v>2.3999780121116636</v>
      </c>
    </row>
    <row r="143" spans="2:23" x14ac:dyDescent="0.25">
      <c r="B143" t="s">
        <v>1299</v>
      </c>
      <c r="G143" t="s">
        <v>0</v>
      </c>
      <c r="H143">
        <v>20</v>
      </c>
      <c r="I143" t="s">
        <v>20</v>
      </c>
      <c r="J143" s="19">
        <f t="shared" si="32"/>
        <v>9.0958333333333335E-2</v>
      </c>
      <c r="K143" s="5">
        <f t="shared" si="30"/>
        <v>2.8269850000000001</v>
      </c>
      <c r="N143" s="6">
        <f t="shared" si="20"/>
        <v>250.3440366972477</v>
      </c>
      <c r="O143" s="6">
        <f t="shared" si="21"/>
        <v>12.517201834862385</v>
      </c>
      <c r="P143" s="6">
        <f t="shared" si="22"/>
        <v>417.24006116207948</v>
      </c>
      <c r="Q143" s="6">
        <f t="shared" si="23"/>
        <v>20.862003058103973</v>
      </c>
      <c r="R143" s="7">
        <f t="shared" si="24"/>
        <v>599.99450302791581</v>
      </c>
      <c r="S143" s="7">
        <f t="shared" si="25"/>
        <v>29.99972515139579</v>
      </c>
      <c r="T143" s="7">
        <f t="shared" si="26"/>
        <v>949.99129646086681</v>
      </c>
      <c r="U143" s="7">
        <f t="shared" si="27"/>
        <v>47.499564823043343</v>
      </c>
      <c r="V143" s="7">
        <f t="shared" si="28"/>
        <v>1199.9890060558316</v>
      </c>
      <c r="W143" s="7">
        <f t="shared" si="29"/>
        <v>59.99945030279158</v>
      </c>
    </row>
    <row r="144" spans="2:23" x14ac:dyDescent="0.25">
      <c r="B144" t="s">
        <v>81</v>
      </c>
      <c r="G144" t="s">
        <v>0</v>
      </c>
      <c r="H144">
        <v>16</v>
      </c>
      <c r="I144" t="s">
        <v>20</v>
      </c>
      <c r="J144" s="19">
        <f t="shared" si="32"/>
        <v>7.2766666666666674E-2</v>
      </c>
      <c r="K144" s="5">
        <f t="shared" si="30"/>
        <v>2.2615880000000002</v>
      </c>
      <c r="N144" s="6">
        <f t="shared" si="20"/>
        <v>125.17201834862385</v>
      </c>
      <c r="O144" s="6">
        <f t="shared" si="21"/>
        <v>6.2586009174311927</v>
      </c>
      <c r="P144" s="6">
        <f t="shared" si="22"/>
        <v>208.62003058103974</v>
      </c>
      <c r="Q144" s="6">
        <f t="shared" si="23"/>
        <v>10.431001529051986</v>
      </c>
      <c r="R144" s="7">
        <f t="shared" si="24"/>
        <v>299.99725151395791</v>
      </c>
      <c r="S144" s="7">
        <f t="shared" si="25"/>
        <v>14.999862575697895</v>
      </c>
      <c r="T144" s="7">
        <f t="shared" si="26"/>
        <v>474.9956482304334</v>
      </c>
      <c r="U144" s="7">
        <f t="shared" si="27"/>
        <v>23.749782411521672</v>
      </c>
      <c r="V144" s="7">
        <f t="shared" si="28"/>
        <v>599.99450302791581</v>
      </c>
      <c r="W144" s="7">
        <f t="shared" si="29"/>
        <v>29.99972515139579</v>
      </c>
    </row>
    <row r="145" spans="2:23" x14ac:dyDescent="0.25">
      <c r="B145" t="s">
        <v>82</v>
      </c>
      <c r="G145" t="s">
        <v>0</v>
      </c>
      <c r="H145">
        <v>20</v>
      </c>
      <c r="I145" t="s">
        <v>20</v>
      </c>
      <c r="J145" s="19">
        <f t="shared" si="32"/>
        <v>9.0958333333333335E-2</v>
      </c>
      <c r="K145" s="5">
        <f t="shared" si="30"/>
        <v>2.8269850000000001</v>
      </c>
      <c r="N145" s="6">
        <f t="shared" si="20"/>
        <v>200.27522935779817</v>
      </c>
      <c r="O145" s="6">
        <f t="shared" si="21"/>
        <v>10.013761467889909</v>
      </c>
      <c r="P145" s="6">
        <f t="shared" si="22"/>
        <v>333.79204892966362</v>
      </c>
      <c r="Q145" s="6">
        <f t="shared" si="23"/>
        <v>16.689602446483182</v>
      </c>
      <c r="R145" s="7">
        <f t="shared" si="24"/>
        <v>479.99560242233264</v>
      </c>
      <c r="S145" s="7">
        <f t="shared" si="25"/>
        <v>23.999780121116633</v>
      </c>
      <c r="T145" s="7">
        <f t="shared" si="26"/>
        <v>759.99303716869349</v>
      </c>
      <c r="U145" s="7">
        <f t="shared" si="27"/>
        <v>37.999651858434675</v>
      </c>
      <c r="V145" s="7">
        <f t="shared" si="28"/>
        <v>959.99120484466528</v>
      </c>
      <c r="W145" s="7">
        <f t="shared" si="29"/>
        <v>47.999560242233265</v>
      </c>
    </row>
    <row r="146" spans="2:23" x14ac:dyDescent="0.25">
      <c r="B146" t="s">
        <v>83</v>
      </c>
      <c r="G146" t="s">
        <v>0</v>
      </c>
      <c r="H146">
        <v>20</v>
      </c>
      <c r="I146" t="s">
        <v>20</v>
      </c>
      <c r="J146" s="19">
        <f t="shared" si="32"/>
        <v>9.0958333333333335E-2</v>
      </c>
      <c r="K146" s="5">
        <f t="shared" si="30"/>
        <v>2.8269850000000001</v>
      </c>
      <c r="N146" s="6">
        <f t="shared" si="20"/>
        <v>100.13761467889908</v>
      </c>
      <c r="O146" s="6">
        <f t="shared" si="21"/>
        <v>5.0068807339449544</v>
      </c>
      <c r="P146" s="6">
        <f t="shared" si="22"/>
        <v>166.89602446483181</v>
      </c>
      <c r="Q146" s="6">
        <f t="shared" si="23"/>
        <v>8.3448012232415909</v>
      </c>
      <c r="R146" s="7">
        <f t="shared" si="24"/>
        <v>239.99780121116632</v>
      </c>
      <c r="S146" s="7">
        <f t="shared" si="25"/>
        <v>11.999890060558316</v>
      </c>
      <c r="T146" s="7">
        <f t="shared" si="26"/>
        <v>379.99651858434675</v>
      </c>
      <c r="U146" s="7">
        <f t="shared" si="27"/>
        <v>18.999825929217337</v>
      </c>
      <c r="V146" s="7">
        <f t="shared" si="28"/>
        <v>479.99560242233264</v>
      </c>
      <c r="W146" s="7">
        <f t="shared" si="29"/>
        <v>23.999780121116633</v>
      </c>
    </row>
    <row r="147" spans="2:23" x14ac:dyDescent="0.25">
      <c r="B147" t="s">
        <v>84</v>
      </c>
      <c r="G147" t="s">
        <v>0</v>
      </c>
      <c r="H147">
        <v>12</v>
      </c>
      <c r="I147" t="s">
        <v>20</v>
      </c>
      <c r="J147" s="19">
        <f t="shared" si="32"/>
        <v>5.4574999999999999E-2</v>
      </c>
      <c r="K147" s="5">
        <f t="shared" si="30"/>
        <v>1.6961909999999998</v>
      </c>
      <c r="N147" s="6">
        <f t="shared" si="20"/>
        <v>200.27522935779817</v>
      </c>
      <c r="O147" s="6">
        <f t="shared" si="21"/>
        <v>10.013761467889909</v>
      </c>
      <c r="P147" s="6">
        <f t="shared" si="22"/>
        <v>333.79204892966362</v>
      </c>
      <c r="Q147" s="6">
        <f t="shared" si="23"/>
        <v>16.689602446483182</v>
      </c>
      <c r="R147" s="7">
        <f t="shared" si="24"/>
        <v>479.99560242233264</v>
      </c>
      <c r="S147" s="7">
        <f t="shared" si="25"/>
        <v>23.999780121116633</v>
      </c>
      <c r="T147" s="7">
        <f t="shared" si="26"/>
        <v>759.99303716869349</v>
      </c>
      <c r="U147" s="7">
        <f t="shared" si="27"/>
        <v>37.999651858434675</v>
      </c>
      <c r="V147" s="7">
        <f t="shared" si="28"/>
        <v>959.99120484466528</v>
      </c>
      <c r="W147" s="7">
        <f t="shared" si="29"/>
        <v>47.999560242233265</v>
      </c>
    </row>
    <row r="148" spans="2:23" x14ac:dyDescent="0.25">
      <c r="B148" t="s">
        <v>85</v>
      </c>
      <c r="G148" t="s">
        <v>0</v>
      </c>
      <c r="H148">
        <v>12</v>
      </c>
      <c r="I148" t="s">
        <v>20</v>
      </c>
      <c r="J148" s="19">
        <f t="shared" si="32"/>
        <v>5.4574999999999999E-2</v>
      </c>
      <c r="K148" s="5">
        <f t="shared" si="30"/>
        <v>1.6961909999999998</v>
      </c>
      <c r="N148" s="6">
        <f t="shared" si="20"/>
        <v>100.13761467889908</v>
      </c>
      <c r="O148" s="6">
        <f t="shared" si="21"/>
        <v>5.0068807339449544</v>
      </c>
      <c r="P148" s="6">
        <f t="shared" si="22"/>
        <v>166.89602446483181</v>
      </c>
      <c r="Q148" s="6">
        <f t="shared" si="23"/>
        <v>8.3448012232415909</v>
      </c>
      <c r="R148" s="7">
        <f t="shared" si="24"/>
        <v>239.99780121116632</v>
      </c>
      <c r="S148" s="7">
        <f t="shared" si="25"/>
        <v>11.999890060558316</v>
      </c>
      <c r="T148" s="7">
        <f t="shared" si="26"/>
        <v>379.99651858434675</v>
      </c>
      <c r="U148" s="7">
        <f t="shared" si="27"/>
        <v>18.999825929217337</v>
      </c>
      <c r="V148" s="7">
        <f t="shared" si="28"/>
        <v>479.99560242233264</v>
      </c>
      <c r="W148" s="7">
        <f t="shared" si="29"/>
        <v>23.999780121116633</v>
      </c>
    </row>
    <row r="149" spans="2:23" x14ac:dyDescent="0.25">
      <c r="B149" t="s">
        <v>438</v>
      </c>
      <c r="G149" t="s">
        <v>421</v>
      </c>
      <c r="H149">
        <v>2</v>
      </c>
      <c r="I149" t="s">
        <v>20</v>
      </c>
      <c r="J149" s="19">
        <f t="shared" si="32"/>
        <v>9.0958333333333342E-3</v>
      </c>
      <c r="K149" s="5">
        <f t="shared" si="30"/>
        <v>0.28269850000000002</v>
      </c>
      <c r="N149" s="6">
        <f t="shared" si="20"/>
        <v>60.082568807339456</v>
      </c>
      <c r="O149" s="6">
        <f t="shared" si="21"/>
        <v>3.0041284403669728</v>
      </c>
      <c r="P149" s="6">
        <f t="shared" si="22"/>
        <v>100.1376146788991</v>
      </c>
      <c r="Q149" s="6">
        <f t="shared" si="23"/>
        <v>5.0068807339449553</v>
      </c>
      <c r="R149" s="7">
        <f t="shared" si="24"/>
        <v>143.99868072669983</v>
      </c>
      <c r="S149" s="7">
        <f t="shared" si="25"/>
        <v>7.1999340363349917</v>
      </c>
      <c r="T149" s="7">
        <f t="shared" si="26"/>
        <v>227.99791115060808</v>
      </c>
      <c r="U149" s="7">
        <f t="shared" si="27"/>
        <v>11.399895557530403</v>
      </c>
      <c r="V149" s="7">
        <f t="shared" si="28"/>
        <v>287.99736145339966</v>
      </c>
      <c r="W149" s="7">
        <f t="shared" si="29"/>
        <v>14.399868072669983</v>
      </c>
    </row>
    <row r="150" spans="2:23" x14ac:dyDescent="0.25">
      <c r="B150" t="s">
        <v>86</v>
      </c>
      <c r="G150" t="s">
        <v>0</v>
      </c>
      <c r="H150">
        <v>10</v>
      </c>
      <c r="I150" t="s">
        <v>20</v>
      </c>
      <c r="J150" s="19">
        <f t="shared" si="32"/>
        <v>4.5479166666666668E-2</v>
      </c>
      <c r="K150" s="5">
        <f t="shared" si="30"/>
        <v>1.4134925</v>
      </c>
      <c r="N150" s="6">
        <f t="shared" si="20"/>
        <v>30.041284403669728</v>
      </c>
      <c r="O150" s="6">
        <f t="shared" si="21"/>
        <v>1.5020642201834864</v>
      </c>
      <c r="P150" s="6">
        <f t="shared" si="22"/>
        <v>50.068807339449549</v>
      </c>
      <c r="Q150" s="6">
        <f t="shared" si="23"/>
        <v>2.5034403669724776</v>
      </c>
      <c r="R150" s="7">
        <f t="shared" si="24"/>
        <v>71.999340363349916</v>
      </c>
      <c r="S150" s="7">
        <f t="shared" si="25"/>
        <v>3.5999670181674959</v>
      </c>
      <c r="T150" s="7">
        <f t="shared" si="26"/>
        <v>113.99895557530404</v>
      </c>
      <c r="U150" s="7">
        <f t="shared" si="27"/>
        <v>5.6999477787652015</v>
      </c>
      <c r="V150" s="7">
        <f t="shared" si="28"/>
        <v>143.99868072669983</v>
      </c>
      <c r="W150" s="7">
        <f t="shared" si="29"/>
        <v>7.1999340363349917</v>
      </c>
    </row>
    <row r="151" spans="2:23" x14ac:dyDescent="0.25">
      <c r="B151" t="s">
        <v>439</v>
      </c>
      <c r="G151" t="s">
        <v>0</v>
      </c>
      <c r="H151">
        <v>16</v>
      </c>
      <c r="I151" t="s">
        <v>20</v>
      </c>
      <c r="J151" s="19">
        <f t="shared" si="32"/>
        <v>7.2766666666666674E-2</v>
      </c>
      <c r="K151" s="5">
        <f t="shared" si="30"/>
        <v>2.2615880000000002</v>
      </c>
      <c r="N151" s="6">
        <f t="shared" si="20"/>
        <v>16.022018348623856</v>
      </c>
      <c r="O151" s="6">
        <f t="shared" si="21"/>
        <v>0.80110091743119283</v>
      </c>
      <c r="P151" s="6">
        <f t="shared" si="22"/>
        <v>26.703363914373092</v>
      </c>
      <c r="Q151" s="6">
        <f t="shared" si="23"/>
        <v>1.3351681957186545</v>
      </c>
      <c r="R151" s="7">
        <f t="shared" si="24"/>
        <v>38.399648193786618</v>
      </c>
      <c r="S151" s="7">
        <f t="shared" si="25"/>
        <v>1.919982409689331</v>
      </c>
      <c r="T151" s="7">
        <f t="shared" si="26"/>
        <v>60.799442973495488</v>
      </c>
      <c r="U151" s="7">
        <f t="shared" si="27"/>
        <v>3.0399721486747744</v>
      </c>
      <c r="V151" s="7">
        <f t="shared" si="28"/>
        <v>76.799296387573236</v>
      </c>
      <c r="W151" s="7">
        <f t="shared" si="29"/>
        <v>3.839964819378662</v>
      </c>
    </row>
    <row r="152" spans="2:23" x14ac:dyDescent="0.25">
      <c r="B152" t="s">
        <v>440</v>
      </c>
      <c r="G152" t="s">
        <v>0</v>
      </c>
      <c r="H152">
        <v>10</v>
      </c>
      <c r="I152" t="s">
        <v>20</v>
      </c>
      <c r="J152" s="19">
        <f t="shared" si="32"/>
        <v>4.5479166666666668E-2</v>
      </c>
      <c r="K152" s="5">
        <f t="shared" si="30"/>
        <v>1.4134925</v>
      </c>
      <c r="N152" s="6">
        <f t="shared" si="20"/>
        <v>10.013761467889909</v>
      </c>
      <c r="O152" s="6">
        <f t="shared" si="21"/>
        <v>0.50068807339449539</v>
      </c>
      <c r="P152" s="6">
        <f t="shared" si="22"/>
        <v>16.689602446483182</v>
      </c>
      <c r="Q152" s="6">
        <f t="shared" si="23"/>
        <v>0.83448012232415913</v>
      </c>
      <c r="R152" s="7">
        <f t="shared" si="24"/>
        <v>23.999780121116636</v>
      </c>
      <c r="S152" s="7">
        <f t="shared" si="25"/>
        <v>1.1999890060558318</v>
      </c>
      <c r="T152" s="7">
        <f t="shared" si="26"/>
        <v>37.999651858434675</v>
      </c>
      <c r="U152" s="7">
        <f t="shared" si="27"/>
        <v>1.8999825929217338</v>
      </c>
      <c r="V152" s="7">
        <f t="shared" si="28"/>
        <v>47.999560242233272</v>
      </c>
      <c r="W152" s="7">
        <f t="shared" si="29"/>
        <v>2.3999780121116636</v>
      </c>
    </row>
    <row r="153" spans="2:23" x14ac:dyDescent="0.25">
      <c r="B153" t="s">
        <v>87</v>
      </c>
      <c r="G153" t="s">
        <v>88</v>
      </c>
      <c r="H153">
        <v>250</v>
      </c>
      <c r="I153" t="s">
        <v>20</v>
      </c>
      <c r="J153" s="19">
        <f t="shared" si="32"/>
        <v>1.1369791666666667</v>
      </c>
      <c r="K153" s="5">
        <f t="shared" si="30"/>
        <v>35.337312499999996</v>
      </c>
      <c r="N153" s="6">
        <f t="shared" si="20"/>
        <v>60.082568807339456</v>
      </c>
      <c r="O153" s="6">
        <f t="shared" si="21"/>
        <v>3.0041284403669728</v>
      </c>
      <c r="P153" s="6">
        <f t="shared" si="22"/>
        <v>100.1376146788991</v>
      </c>
      <c r="Q153" s="6">
        <f t="shared" si="23"/>
        <v>5.0068807339449553</v>
      </c>
      <c r="R153" s="7">
        <f t="shared" si="24"/>
        <v>143.99868072669983</v>
      </c>
      <c r="S153" s="7">
        <f t="shared" si="25"/>
        <v>7.1999340363349917</v>
      </c>
      <c r="T153" s="7">
        <f t="shared" si="26"/>
        <v>227.99791115060808</v>
      </c>
      <c r="U153" s="7">
        <f t="shared" si="27"/>
        <v>11.399895557530403</v>
      </c>
      <c r="V153" s="7">
        <f t="shared" si="28"/>
        <v>287.99736145339966</v>
      </c>
      <c r="W153" s="7">
        <f t="shared" si="29"/>
        <v>14.399868072669983</v>
      </c>
    </row>
    <row r="154" spans="2:23" x14ac:dyDescent="0.25">
      <c r="B154" t="s">
        <v>89</v>
      </c>
      <c r="G154" t="s">
        <v>88</v>
      </c>
      <c r="H154">
        <v>125</v>
      </c>
      <c r="I154" t="s">
        <v>20</v>
      </c>
      <c r="J154" s="19">
        <f t="shared" si="32"/>
        <v>0.56848958333333333</v>
      </c>
      <c r="K154" s="5">
        <f t="shared" si="30"/>
        <v>17.668656249999998</v>
      </c>
      <c r="N154" s="6">
        <f t="shared" si="20"/>
        <v>20.027522935779817</v>
      </c>
      <c r="O154" s="6">
        <f t="shared" si="21"/>
        <v>1.0013761467889908</v>
      </c>
      <c r="P154" s="6">
        <f t="shared" si="22"/>
        <v>33.379204892966364</v>
      </c>
      <c r="Q154" s="6">
        <f t="shared" si="23"/>
        <v>1.6689602446483183</v>
      </c>
      <c r="R154" s="7">
        <f t="shared" si="24"/>
        <v>47.999560242233272</v>
      </c>
      <c r="S154" s="7">
        <f t="shared" si="25"/>
        <v>2.3999780121116636</v>
      </c>
      <c r="T154" s="7">
        <f t="shared" si="26"/>
        <v>75.999303716869349</v>
      </c>
      <c r="U154" s="7">
        <f t="shared" si="27"/>
        <v>3.7999651858434675</v>
      </c>
      <c r="V154" s="7">
        <f t="shared" si="28"/>
        <v>95.999120484466545</v>
      </c>
      <c r="W154" s="7">
        <f t="shared" si="29"/>
        <v>4.7999560242233272</v>
      </c>
    </row>
    <row r="155" spans="2:23" x14ac:dyDescent="0.25">
      <c r="B155" t="s">
        <v>90</v>
      </c>
      <c r="G155" t="s">
        <v>88</v>
      </c>
      <c r="H155">
        <v>200</v>
      </c>
      <c r="I155" t="s">
        <v>20</v>
      </c>
      <c r="J155" s="19">
        <f t="shared" si="32"/>
        <v>0.9095833333333333</v>
      </c>
      <c r="K155" s="5">
        <f t="shared" si="30"/>
        <v>28.269849999999998</v>
      </c>
      <c r="N155" s="6">
        <f t="shared" si="20"/>
        <v>24.033027522935779</v>
      </c>
      <c r="O155" s="6">
        <f t="shared" si="21"/>
        <v>1.2016513761467889</v>
      </c>
      <c r="P155" s="6">
        <f t="shared" si="22"/>
        <v>40.055045871559635</v>
      </c>
      <c r="Q155" s="6">
        <f t="shared" si="23"/>
        <v>2.0027522935779816</v>
      </c>
      <c r="R155" s="7">
        <f t="shared" si="24"/>
        <v>57.59947229067992</v>
      </c>
      <c r="S155" s="7">
        <f t="shared" si="25"/>
        <v>2.8799736145339958</v>
      </c>
      <c r="T155" s="7">
        <f t="shared" si="26"/>
        <v>91.19916446024321</v>
      </c>
      <c r="U155" s="7">
        <f t="shared" si="27"/>
        <v>4.5599582230121607</v>
      </c>
      <c r="V155" s="7">
        <f t="shared" si="28"/>
        <v>115.19894458135984</v>
      </c>
      <c r="W155" s="7">
        <f t="shared" si="29"/>
        <v>5.7599472290679916</v>
      </c>
    </row>
    <row r="156" spans="2:23" x14ac:dyDescent="0.25">
      <c r="B156" t="s">
        <v>91</v>
      </c>
      <c r="G156" t="s">
        <v>88</v>
      </c>
      <c r="H156">
        <v>100</v>
      </c>
      <c r="I156" t="s">
        <v>20</v>
      </c>
      <c r="J156" s="19">
        <f t="shared" si="32"/>
        <v>0.45479166666666665</v>
      </c>
      <c r="K156" s="5">
        <f t="shared" si="30"/>
        <v>14.134924999999999</v>
      </c>
      <c r="N156" s="6">
        <f t="shared" si="20"/>
        <v>20.027522935779817</v>
      </c>
      <c r="O156" s="6">
        <f t="shared" si="21"/>
        <v>1.0013761467889908</v>
      </c>
      <c r="P156" s="6">
        <f t="shared" si="22"/>
        <v>33.379204892966364</v>
      </c>
      <c r="Q156" s="6">
        <f t="shared" si="23"/>
        <v>1.6689602446483183</v>
      </c>
      <c r="R156" s="7">
        <f t="shared" si="24"/>
        <v>47.999560242233272</v>
      </c>
      <c r="S156" s="7">
        <f t="shared" si="25"/>
        <v>2.3999780121116636</v>
      </c>
      <c r="T156" s="7">
        <f t="shared" si="26"/>
        <v>75.999303716869349</v>
      </c>
      <c r="U156" s="7">
        <f t="shared" si="27"/>
        <v>3.7999651858434675</v>
      </c>
      <c r="V156" s="7">
        <f t="shared" si="28"/>
        <v>95.999120484466545</v>
      </c>
      <c r="W156" s="7">
        <f t="shared" si="29"/>
        <v>4.7999560242233272</v>
      </c>
    </row>
    <row r="157" spans="2:23" x14ac:dyDescent="0.25">
      <c r="B157" t="s">
        <v>101</v>
      </c>
      <c r="G157" t="s">
        <v>88</v>
      </c>
      <c r="H157">
        <v>200</v>
      </c>
      <c r="I157" t="s">
        <v>20</v>
      </c>
      <c r="J157" s="19">
        <f t="shared" si="32"/>
        <v>0.9095833333333333</v>
      </c>
      <c r="K157" s="5">
        <f t="shared" si="30"/>
        <v>28.269849999999998</v>
      </c>
      <c r="N157" s="6">
        <f t="shared" si="20"/>
        <v>40.055045871559635</v>
      </c>
      <c r="O157" s="6">
        <f t="shared" si="21"/>
        <v>2.0027522935779816</v>
      </c>
      <c r="P157" s="6">
        <f t="shared" si="22"/>
        <v>66.758409785932727</v>
      </c>
      <c r="Q157" s="6">
        <f t="shared" si="23"/>
        <v>3.3379204892966365</v>
      </c>
      <c r="R157" s="7">
        <f t="shared" si="24"/>
        <v>95.999120484466545</v>
      </c>
      <c r="S157" s="7">
        <f t="shared" si="25"/>
        <v>4.7999560242233272</v>
      </c>
      <c r="T157" s="7">
        <f t="shared" si="26"/>
        <v>151.9986074337387</v>
      </c>
      <c r="U157" s="7">
        <f t="shared" si="27"/>
        <v>7.5999303716869351</v>
      </c>
      <c r="V157" s="7">
        <f t="shared" si="28"/>
        <v>191.99824096893309</v>
      </c>
      <c r="W157" s="7">
        <f t="shared" si="29"/>
        <v>9.5999120484466545</v>
      </c>
    </row>
    <row r="158" spans="2:23" x14ac:dyDescent="0.25">
      <c r="B158" t="s">
        <v>441</v>
      </c>
      <c r="G158" t="s">
        <v>88</v>
      </c>
      <c r="H158">
        <v>100</v>
      </c>
      <c r="I158" t="s">
        <v>20</v>
      </c>
      <c r="J158" s="19">
        <f t="shared" si="32"/>
        <v>0.45479166666666665</v>
      </c>
      <c r="K158" s="5">
        <f t="shared" si="30"/>
        <v>14.134924999999999</v>
      </c>
      <c r="N158" s="6">
        <f t="shared" si="20"/>
        <v>150.2064220183486</v>
      </c>
      <c r="O158" s="6">
        <f t="shared" si="21"/>
        <v>7.5103211009174302</v>
      </c>
      <c r="P158" s="6">
        <f t="shared" si="22"/>
        <v>250.3440366972477</v>
      </c>
      <c r="Q158" s="6">
        <f t="shared" si="23"/>
        <v>12.517201834862385</v>
      </c>
      <c r="R158" s="7">
        <f t="shared" si="24"/>
        <v>359.99670181674946</v>
      </c>
      <c r="S158" s="7">
        <f t="shared" si="25"/>
        <v>17.999835090837472</v>
      </c>
      <c r="T158" s="7">
        <f t="shared" si="26"/>
        <v>569.99477787652006</v>
      </c>
      <c r="U158" s="7">
        <f t="shared" si="27"/>
        <v>28.499738893826002</v>
      </c>
      <c r="V158" s="7">
        <f t="shared" si="28"/>
        <v>719.99340363349893</v>
      </c>
      <c r="W158" s="7">
        <f t="shared" si="29"/>
        <v>35.999670181674944</v>
      </c>
    </row>
    <row r="159" spans="2:23" x14ac:dyDescent="0.25">
      <c r="B159" t="s">
        <v>92</v>
      </c>
      <c r="G159" t="s">
        <v>88</v>
      </c>
      <c r="H159">
        <v>60</v>
      </c>
      <c r="I159" t="s">
        <v>20</v>
      </c>
      <c r="J159" s="19">
        <f t="shared" si="32"/>
        <v>0.27287500000000003</v>
      </c>
      <c r="K159" s="5">
        <f t="shared" si="30"/>
        <v>8.4809549999999998</v>
      </c>
      <c r="N159" s="6">
        <f t="shared" si="20"/>
        <v>40.055045871559635</v>
      </c>
      <c r="O159" s="6">
        <f t="shared" si="21"/>
        <v>2.0027522935779816</v>
      </c>
      <c r="P159" s="6">
        <f t="shared" si="22"/>
        <v>66.758409785932727</v>
      </c>
      <c r="Q159" s="6">
        <f t="shared" si="23"/>
        <v>3.3379204892966365</v>
      </c>
      <c r="R159" s="7">
        <f t="shared" si="24"/>
        <v>95.999120484466545</v>
      </c>
      <c r="S159" s="7">
        <f t="shared" si="25"/>
        <v>4.7999560242233272</v>
      </c>
      <c r="T159" s="7">
        <f t="shared" si="26"/>
        <v>151.9986074337387</v>
      </c>
      <c r="U159" s="7">
        <f t="shared" si="27"/>
        <v>7.5999303716869351</v>
      </c>
      <c r="V159" s="7">
        <f t="shared" si="28"/>
        <v>191.99824096893309</v>
      </c>
      <c r="W159" s="7">
        <f t="shared" si="29"/>
        <v>9.5999120484466545</v>
      </c>
    </row>
    <row r="160" spans="2:23" x14ac:dyDescent="0.25">
      <c r="B160" t="s">
        <v>93</v>
      </c>
      <c r="G160" t="s">
        <v>88</v>
      </c>
      <c r="H160">
        <v>30</v>
      </c>
      <c r="I160" t="s">
        <v>20</v>
      </c>
      <c r="J160" s="19">
        <f t="shared" si="32"/>
        <v>0.13643750000000002</v>
      </c>
      <c r="K160" s="5">
        <f t="shared" si="30"/>
        <v>4.2404774999999999</v>
      </c>
      <c r="N160" s="6">
        <f t="shared" si="20"/>
        <v>40.055045871559635</v>
      </c>
      <c r="O160" s="6">
        <f t="shared" si="21"/>
        <v>2.0027522935779816</v>
      </c>
      <c r="P160" s="6">
        <f t="shared" si="22"/>
        <v>66.758409785932727</v>
      </c>
      <c r="Q160" s="6">
        <f t="shared" si="23"/>
        <v>3.3379204892966365</v>
      </c>
      <c r="R160" s="7">
        <f t="shared" si="24"/>
        <v>95.999120484466545</v>
      </c>
      <c r="S160" s="7">
        <f t="shared" si="25"/>
        <v>4.7999560242233272</v>
      </c>
      <c r="T160" s="7">
        <f t="shared" si="26"/>
        <v>151.9986074337387</v>
      </c>
      <c r="U160" s="7">
        <f t="shared" si="27"/>
        <v>7.5999303716869351</v>
      </c>
      <c r="V160" s="7">
        <f t="shared" si="28"/>
        <v>191.99824096893309</v>
      </c>
      <c r="W160" s="7">
        <f t="shared" si="29"/>
        <v>9.5999120484466545</v>
      </c>
    </row>
    <row r="161" spans="2:23" x14ac:dyDescent="0.25">
      <c r="B161" t="s">
        <v>94</v>
      </c>
      <c r="G161" t="s">
        <v>88</v>
      </c>
      <c r="H161">
        <v>16</v>
      </c>
      <c r="I161" t="s">
        <v>20</v>
      </c>
      <c r="J161" s="19">
        <f t="shared" si="32"/>
        <v>7.2766666666666674E-2</v>
      </c>
      <c r="K161" s="5">
        <f t="shared" si="30"/>
        <v>2.2615880000000002</v>
      </c>
      <c r="N161" s="6">
        <f t="shared" si="20"/>
        <v>20.027522935779817</v>
      </c>
      <c r="O161" s="6">
        <f t="shared" si="21"/>
        <v>1.0013761467889908</v>
      </c>
      <c r="P161" s="6">
        <f t="shared" si="22"/>
        <v>33.379204892966364</v>
      </c>
      <c r="Q161" s="6">
        <f t="shared" si="23"/>
        <v>1.6689602446483183</v>
      </c>
      <c r="R161" s="7">
        <f t="shared" si="24"/>
        <v>47.999560242233272</v>
      </c>
      <c r="S161" s="7">
        <f t="shared" si="25"/>
        <v>2.3999780121116636</v>
      </c>
      <c r="T161" s="7">
        <f t="shared" si="26"/>
        <v>75.999303716869349</v>
      </c>
      <c r="U161" s="7">
        <f t="shared" si="27"/>
        <v>3.7999651858434675</v>
      </c>
      <c r="V161" s="7">
        <f t="shared" si="28"/>
        <v>95.999120484466545</v>
      </c>
      <c r="W161" s="7">
        <f t="shared" si="29"/>
        <v>4.7999560242233272</v>
      </c>
    </row>
    <row r="162" spans="2:23" x14ac:dyDescent="0.25">
      <c r="B162" t="s">
        <v>95</v>
      </c>
      <c r="G162" t="s">
        <v>88</v>
      </c>
      <c r="H162">
        <v>10</v>
      </c>
      <c r="I162" t="s">
        <v>20</v>
      </c>
      <c r="J162" s="19">
        <f t="shared" si="32"/>
        <v>4.5479166666666668E-2</v>
      </c>
      <c r="K162" s="5">
        <f t="shared" si="30"/>
        <v>1.4134925</v>
      </c>
      <c r="N162" s="6">
        <f t="shared" si="20"/>
        <v>40.055045871559635</v>
      </c>
      <c r="O162" s="6">
        <f t="shared" si="21"/>
        <v>2.0027522935779816</v>
      </c>
      <c r="P162" s="6">
        <f t="shared" si="22"/>
        <v>66.758409785932727</v>
      </c>
      <c r="Q162" s="6">
        <f t="shared" si="23"/>
        <v>3.3379204892966365</v>
      </c>
      <c r="R162" s="7">
        <f t="shared" si="24"/>
        <v>95.999120484466545</v>
      </c>
      <c r="S162" s="7">
        <f t="shared" si="25"/>
        <v>4.7999560242233272</v>
      </c>
      <c r="T162" s="7">
        <f t="shared" si="26"/>
        <v>151.9986074337387</v>
      </c>
      <c r="U162" s="7">
        <f t="shared" si="27"/>
        <v>7.5999303716869351</v>
      </c>
      <c r="V162" s="7">
        <f t="shared" si="28"/>
        <v>191.99824096893309</v>
      </c>
      <c r="W162" s="7">
        <f t="shared" si="29"/>
        <v>9.5999120484466545</v>
      </c>
    </row>
    <row r="163" spans="2:23" x14ac:dyDescent="0.25">
      <c r="B163" t="s">
        <v>96</v>
      </c>
      <c r="G163" t="s">
        <v>97</v>
      </c>
      <c r="H163">
        <v>60</v>
      </c>
      <c r="I163" t="s">
        <v>20</v>
      </c>
      <c r="J163" s="19">
        <f t="shared" si="32"/>
        <v>0.27287500000000003</v>
      </c>
      <c r="K163" s="5">
        <f t="shared" si="30"/>
        <v>8.4809549999999998</v>
      </c>
      <c r="N163" s="6">
        <f t="shared" si="20"/>
        <v>16.022018348623856</v>
      </c>
      <c r="O163" s="6">
        <f t="shared" si="21"/>
        <v>0.80110091743119283</v>
      </c>
      <c r="P163" s="6">
        <f t="shared" si="22"/>
        <v>26.703363914373092</v>
      </c>
      <c r="Q163" s="6">
        <f t="shared" si="23"/>
        <v>1.3351681957186545</v>
      </c>
      <c r="R163" s="7">
        <f t="shared" si="24"/>
        <v>38.399648193786618</v>
      </c>
      <c r="S163" s="7">
        <f t="shared" si="25"/>
        <v>1.919982409689331</v>
      </c>
      <c r="T163" s="7">
        <f t="shared" si="26"/>
        <v>60.799442973495488</v>
      </c>
      <c r="U163" s="7">
        <f t="shared" si="27"/>
        <v>3.0399721486747744</v>
      </c>
      <c r="V163" s="7">
        <f t="shared" si="28"/>
        <v>76.799296387573236</v>
      </c>
      <c r="W163" s="7">
        <f t="shared" si="29"/>
        <v>3.839964819378662</v>
      </c>
    </row>
    <row r="164" spans="2:23" x14ac:dyDescent="0.25">
      <c r="B164" t="s">
        <v>442</v>
      </c>
      <c r="G164" t="s">
        <v>99</v>
      </c>
      <c r="H164">
        <v>20</v>
      </c>
      <c r="I164" t="s">
        <v>20</v>
      </c>
      <c r="J164" s="19">
        <f t="shared" si="32"/>
        <v>9.0958333333333335E-2</v>
      </c>
      <c r="K164" s="5">
        <f t="shared" si="30"/>
        <v>2.8269850000000001</v>
      </c>
      <c r="N164" s="6">
        <f t="shared" si="20"/>
        <v>40.055045871559635</v>
      </c>
      <c r="O164" s="6">
        <f t="shared" si="21"/>
        <v>2.0027522935779816</v>
      </c>
      <c r="P164" s="6">
        <f t="shared" si="22"/>
        <v>66.758409785932727</v>
      </c>
      <c r="Q164" s="6">
        <f t="shared" si="23"/>
        <v>3.3379204892966365</v>
      </c>
      <c r="R164" s="7">
        <f t="shared" si="24"/>
        <v>95.999120484466545</v>
      </c>
      <c r="S164" s="7">
        <f t="shared" si="25"/>
        <v>4.7999560242233272</v>
      </c>
      <c r="T164" s="7">
        <f t="shared" si="26"/>
        <v>151.9986074337387</v>
      </c>
      <c r="U164" s="7">
        <f t="shared" si="27"/>
        <v>7.5999303716869351</v>
      </c>
      <c r="V164" s="7">
        <f t="shared" si="28"/>
        <v>191.99824096893309</v>
      </c>
      <c r="W164" s="7">
        <f t="shared" si="29"/>
        <v>9.5999120484466545</v>
      </c>
    </row>
    <row r="165" spans="2:23" x14ac:dyDescent="0.25">
      <c r="B165" t="s">
        <v>98</v>
      </c>
      <c r="G165" t="s">
        <v>99</v>
      </c>
      <c r="H165">
        <v>24</v>
      </c>
      <c r="I165" t="s">
        <v>20</v>
      </c>
      <c r="J165" s="19">
        <f t="shared" si="32"/>
        <v>0.10915</v>
      </c>
      <c r="K165" s="5">
        <f t="shared" si="30"/>
        <v>3.3923819999999996</v>
      </c>
      <c r="N165" s="6">
        <f>+$N$54*J178</f>
        <v>20.027522935779817</v>
      </c>
      <c r="O165" s="6">
        <f t="shared" si="21"/>
        <v>1.0013761467889908</v>
      </c>
      <c r="P165" s="6">
        <f>+$P$54*J178</f>
        <v>33.379204892966364</v>
      </c>
      <c r="Q165" s="6">
        <f t="shared" si="23"/>
        <v>1.6689602446483183</v>
      </c>
      <c r="R165" s="7">
        <f>+$R$54*J178</f>
        <v>47.999560242233272</v>
      </c>
      <c r="S165" s="7">
        <f t="shared" si="25"/>
        <v>2.3999780121116636</v>
      </c>
      <c r="T165" s="7">
        <f>+$T$54*J178</f>
        <v>75.999303716869349</v>
      </c>
      <c r="U165" s="7">
        <f t="shared" si="27"/>
        <v>3.7999651858434675</v>
      </c>
      <c r="V165" s="7">
        <f>+$V$54*J178</f>
        <v>95.999120484466545</v>
      </c>
      <c r="W165" s="7">
        <f t="shared" si="29"/>
        <v>4.7999560242233272</v>
      </c>
    </row>
    <row r="166" spans="2:23" x14ac:dyDescent="0.25">
      <c r="B166" t="s">
        <v>100</v>
      </c>
      <c r="G166" t="s">
        <v>88</v>
      </c>
      <c r="H166">
        <v>20</v>
      </c>
      <c r="I166" t="s">
        <v>20</v>
      </c>
      <c r="J166" s="19">
        <f t="shared" si="32"/>
        <v>9.0958333333333335E-2</v>
      </c>
      <c r="K166" s="5">
        <f t="shared" si="30"/>
        <v>2.8269850000000001</v>
      </c>
      <c r="N166" s="6">
        <f>+$N$54*J179</f>
        <v>16.022018348623856</v>
      </c>
      <c r="O166" s="6">
        <f t="shared" si="21"/>
        <v>0.80110091743119283</v>
      </c>
      <c r="P166" s="6">
        <f>+$P$54*J179</f>
        <v>26.703363914373092</v>
      </c>
      <c r="Q166" s="6">
        <f t="shared" si="23"/>
        <v>1.3351681957186545</v>
      </c>
      <c r="R166" s="7">
        <f>+$R$54*J179</f>
        <v>38.399648193786618</v>
      </c>
      <c r="S166" s="7">
        <f t="shared" si="25"/>
        <v>1.919982409689331</v>
      </c>
      <c r="T166" s="7">
        <f>+$T$54*J179</f>
        <v>60.799442973495488</v>
      </c>
      <c r="U166" s="7">
        <f t="shared" si="27"/>
        <v>3.0399721486747744</v>
      </c>
      <c r="V166" s="7">
        <f>+$V$54*J179</f>
        <v>76.799296387573236</v>
      </c>
      <c r="W166" s="7">
        <f t="shared" si="29"/>
        <v>3.839964819378662</v>
      </c>
    </row>
    <row r="167" spans="2:23" x14ac:dyDescent="0.25">
      <c r="B167" t="s">
        <v>102</v>
      </c>
      <c r="G167" t="s">
        <v>99</v>
      </c>
      <c r="H167">
        <v>40</v>
      </c>
      <c r="I167" t="s">
        <v>20</v>
      </c>
      <c r="J167" s="19">
        <f t="shared" si="32"/>
        <v>0.18191666666666667</v>
      </c>
      <c r="K167" s="5">
        <f t="shared" si="30"/>
        <v>5.6539700000000002</v>
      </c>
      <c r="N167" s="6">
        <f>+$N$54*J180</f>
        <v>12.016513761467889</v>
      </c>
      <c r="O167" s="6">
        <f t="shared" si="21"/>
        <v>0.60082568807339443</v>
      </c>
      <c r="P167" s="6">
        <f>+$P$54*J180</f>
        <v>20.027522935779817</v>
      </c>
      <c r="Q167" s="6">
        <f t="shared" si="23"/>
        <v>1.0013761467889908</v>
      </c>
      <c r="R167" s="7">
        <f>+$R$54*J180</f>
        <v>28.79973614533996</v>
      </c>
      <c r="S167" s="7">
        <f t="shared" si="25"/>
        <v>1.4399868072669979</v>
      </c>
      <c r="T167" s="7">
        <f>+$T$54*J180</f>
        <v>45.599582230121605</v>
      </c>
      <c r="U167" s="7">
        <f t="shared" si="27"/>
        <v>2.2799791115060803</v>
      </c>
      <c r="V167" s="7">
        <f>+$V$54*J180</f>
        <v>57.59947229067992</v>
      </c>
      <c r="W167" s="7">
        <f t="shared" si="29"/>
        <v>2.8799736145339958</v>
      </c>
    </row>
    <row r="168" spans="2:23" x14ac:dyDescent="0.25">
      <c r="B168" t="s">
        <v>103</v>
      </c>
      <c r="G168" t="s">
        <v>88</v>
      </c>
      <c r="H168">
        <v>150</v>
      </c>
      <c r="I168" t="s">
        <v>20</v>
      </c>
      <c r="J168" s="19">
        <f t="shared" si="32"/>
        <v>0.68218749999999995</v>
      </c>
      <c r="K168" s="5">
        <f t="shared" si="30"/>
        <v>21.202387499999997</v>
      </c>
      <c r="N168" s="6">
        <f>+$N$54*J181</f>
        <v>12.016513761467889</v>
      </c>
      <c r="O168" s="6">
        <f t="shared" si="21"/>
        <v>0.60082568807339443</v>
      </c>
      <c r="P168" s="6">
        <f>+$P$54*J181</f>
        <v>20.027522935779817</v>
      </c>
      <c r="Q168" s="6">
        <f t="shared" si="23"/>
        <v>1.0013761467889908</v>
      </c>
      <c r="R168" s="7">
        <f>+$R$54*J181</f>
        <v>28.79973614533996</v>
      </c>
      <c r="S168" s="7">
        <f t="shared" si="25"/>
        <v>1.4399868072669979</v>
      </c>
      <c r="T168" s="7">
        <f>+$T$54*J181</f>
        <v>45.599582230121605</v>
      </c>
      <c r="U168" s="7">
        <f t="shared" si="27"/>
        <v>2.2799791115060803</v>
      </c>
      <c r="V168" s="7">
        <f>+$V$54*J181</f>
        <v>57.59947229067992</v>
      </c>
      <c r="W168" s="7">
        <f t="shared" si="29"/>
        <v>2.8799736145339958</v>
      </c>
    </row>
    <row r="169" spans="2:23" x14ac:dyDescent="0.25">
      <c r="B169" t="s">
        <v>104</v>
      </c>
      <c r="G169" t="s">
        <v>88</v>
      </c>
      <c r="H169">
        <v>40</v>
      </c>
      <c r="I169" t="s">
        <v>20</v>
      </c>
      <c r="J169" s="19">
        <f t="shared" si="32"/>
        <v>0.18191666666666667</v>
      </c>
      <c r="K169" s="5">
        <f t="shared" si="30"/>
        <v>5.6539700000000002</v>
      </c>
      <c r="N169" s="6">
        <f>+$N$54*J183</f>
        <v>16.022018348623856</v>
      </c>
      <c r="O169" s="6">
        <f t="shared" si="21"/>
        <v>0.80110091743119283</v>
      </c>
      <c r="P169" s="6">
        <f>+$P$54*J183</f>
        <v>26.703363914373092</v>
      </c>
      <c r="Q169" s="6">
        <f t="shared" si="23"/>
        <v>1.3351681957186545</v>
      </c>
      <c r="R169" s="7">
        <f>+$R$54*J183</f>
        <v>38.399648193786618</v>
      </c>
      <c r="S169" s="7">
        <f t="shared" si="25"/>
        <v>1.919982409689331</v>
      </c>
      <c r="T169" s="7">
        <f>+$T$54*J183</f>
        <v>60.799442973495488</v>
      </c>
      <c r="U169" s="7">
        <f t="shared" si="27"/>
        <v>3.0399721486747744</v>
      </c>
      <c r="V169" s="7">
        <f>+$V$54*J183</f>
        <v>76.799296387573236</v>
      </c>
      <c r="W169" s="7">
        <f t="shared" si="29"/>
        <v>3.839964819378662</v>
      </c>
    </row>
    <row r="170" spans="2:23" x14ac:dyDescent="0.25">
      <c r="B170" t="s">
        <v>105</v>
      </c>
      <c r="G170" t="s">
        <v>97</v>
      </c>
      <c r="H170">
        <v>40</v>
      </c>
      <c r="I170" t="s">
        <v>20</v>
      </c>
      <c r="J170" s="19">
        <f t="shared" si="32"/>
        <v>0.18191666666666667</v>
      </c>
      <c r="K170" s="5">
        <f t="shared" si="30"/>
        <v>5.6539700000000002</v>
      </c>
      <c r="N170" s="6">
        <f>+$N$54*J184</f>
        <v>12.016513761467889</v>
      </c>
      <c r="O170" s="6">
        <f t="shared" si="21"/>
        <v>0.60082568807339443</v>
      </c>
      <c r="P170" s="6">
        <f>+$P$54*J184</f>
        <v>20.027522935779817</v>
      </c>
      <c r="Q170" s="6">
        <f t="shared" si="23"/>
        <v>1.0013761467889908</v>
      </c>
      <c r="R170" s="7">
        <f>+$R$54*J184</f>
        <v>28.79973614533996</v>
      </c>
      <c r="S170" s="7">
        <f t="shared" si="25"/>
        <v>1.4399868072669979</v>
      </c>
      <c r="T170" s="7">
        <f>+$T$54*J184</f>
        <v>45.599582230121605</v>
      </c>
      <c r="U170" s="7">
        <f t="shared" si="27"/>
        <v>2.2799791115060803</v>
      </c>
      <c r="V170" s="7">
        <f>+$V$54*J184</f>
        <v>57.59947229067992</v>
      </c>
      <c r="W170" s="7">
        <f t="shared" si="29"/>
        <v>2.8799736145339958</v>
      </c>
    </row>
    <row r="171" spans="2:23" x14ac:dyDescent="0.25">
      <c r="B171" t="s">
        <v>106</v>
      </c>
      <c r="G171" t="s">
        <v>97</v>
      </c>
      <c r="H171">
        <v>20</v>
      </c>
      <c r="I171" t="s">
        <v>20</v>
      </c>
      <c r="J171" s="19">
        <f t="shared" si="32"/>
        <v>9.0958333333333335E-2</v>
      </c>
      <c r="K171" s="5">
        <f t="shared" si="30"/>
        <v>2.8269850000000001</v>
      </c>
      <c r="N171" s="6">
        <f>+$N$54*J185</f>
        <v>12.016513761467889</v>
      </c>
      <c r="O171" s="6">
        <f t="shared" si="21"/>
        <v>0.60082568807339443</v>
      </c>
      <c r="P171" s="6">
        <f>+$P$54*J185</f>
        <v>20.027522935779817</v>
      </c>
      <c r="Q171" s="6">
        <f t="shared" si="23"/>
        <v>1.0013761467889908</v>
      </c>
      <c r="R171" s="7">
        <f>+$R$54*J185</f>
        <v>28.79973614533996</v>
      </c>
      <c r="S171" s="7">
        <f t="shared" si="25"/>
        <v>1.4399868072669979</v>
      </c>
      <c r="T171" s="7">
        <f>+$T$54*J185</f>
        <v>45.599582230121605</v>
      </c>
      <c r="U171" s="7">
        <f t="shared" si="27"/>
        <v>2.2799791115060803</v>
      </c>
      <c r="V171" s="7">
        <f>+$V$54*J185</f>
        <v>57.59947229067992</v>
      </c>
      <c r="W171" s="7">
        <f t="shared" si="29"/>
        <v>2.8799736145339958</v>
      </c>
    </row>
    <row r="172" spans="2:23" x14ac:dyDescent="0.25">
      <c r="B172" t="s">
        <v>107</v>
      </c>
      <c r="G172" t="s">
        <v>97</v>
      </c>
      <c r="H172">
        <v>40</v>
      </c>
      <c r="I172" t="s">
        <v>20</v>
      </c>
      <c r="J172" s="19">
        <f t="shared" si="32"/>
        <v>0.18191666666666667</v>
      </c>
      <c r="K172" s="5">
        <f t="shared" si="30"/>
        <v>5.6539700000000002</v>
      </c>
      <c r="N172" s="6">
        <f>+$N$54*J187</f>
        <v>16.022018348623856</v>
      </c>
      <c r="O172" s="6">
        <f t="shared" si="21"/>
        <v>0.80110091743119283</v>
      </c>
      <c r="P172" s="6">
        <f>+$P$54*J187</f>
        <v>26.703363914373092</v>
      </c>
      <c r="Q172" s="6">
        <f t="shared" si="23"/>
        <v>1.3351681957186545</v>
      </c>
      <c r="R172" s="7">
        <f>+$R$54*J187</f>
        <v>38.399648193786618</v>
      </c>
      <c r="S172" s="7">
        <f t="shared" si="25"/>
        <v>1.919982409689331</v>
      </c>
      <c r="T172" s="7">
        <f>+$T$54*J187</f>
        <v>60.799442973495488</v>
      </c>
      <c r="U172" s="7">
        <f t="shared" si="27"/>
        <v>3.0399721486747744</v>
      </c>
      <c r="V172" s="7">
        <f>+$V$54*J187</f>
        <v>76.799296387573236</v>
      </c>
      <c r="W172" s="7">
        <f t="shared" si="29"/>
        <v>3.839964819378662</v>
      </c>
    </row>
    <row r="173" spans="2:23" x14ac:dyDescent="0.25">
      <c r="B173" t="s">
        <v>108</v>
      </c>
      <c r="G173" t="s">
        <v>97</v>
      </c>
      <c r="H173">
        <v>16</v>
      </c>
      <c r="I173" t="s">
        <v>20</v>
      </c>
      <c r="J173" s="19">
        <f t="shared" si="32"/>
        <v>7.2766666666666674E-2</v>
      </c>
      <c r="K173" s="5">
        <f t="shared" si="30"/>
        <v>2.2615880000000002</v>
      </c>
      <c r="N173" s="6"/>
      <c r="O173" s="6"/>
      <c r="P173" s="6"/>
      <c r="Q173" s="6"/>
      <c r="R173" s="7"/>
      <c r="S173" s="7"/>
      <c r="T173" s="7"/>
      <c r="U173" s="7"/>
      <c r="V173" s="7"/>
      <c r="W173" s="7"/>
    </row>
    <row r="174" spans="2:23" x14ac:dyDescent="0.25">
      <c r="B174" t="s">
        <v>109</v>
      </c>
      <c r="G174" t="s">
        <v>97</v>
      </c>
      <c r="H174">
        <v>40</v>
      </c>
      <c r="I174" t="s">
        <v>20</v>
      </c>
      <c r="J174" s="19">
        <f t="shared" si="32"/>
        <v>0.18191666666666667</v>
      </c>
      <c r="K174" s="5">
        <f t="shared" si="30"/>
        <v>5.6539700000000002</v>
      </c>
      <c r="N174" s="6" t="s">
        <v>138</v>
      </c>
      <c r="O174" s="6"/>
      <c r="P174" s="6"/>
      <c r="Q174" s="6"/>
      <c r="R174" s="7"/>
      <c r="S174" s="7"/>
      <c r="T174" s="7"/>
      <c r="U174" s="7"/>
      <c r="V174" s="7"/>
      <c r="W174" s="7"/>
    </row>
    <row r="175" spans="2:23" x14ac:dyDescent="0.25">
      <c r="B175" t="s">
        <v>443</v>
      </c>
      <c r="G175" t="s">
        <v>88</v>
      </c>
      <c r="H175">
        <v>300</v>
      </c>
      <c r="I175" t="s">
        <v>20</v>
      </c>
      <c r="J175" s="19">
        <f t="shared" si="32"/>
        <v>1.3643749999999999</v>
      </c>
      <c r="K175" s="5">
        <f t="shared" si="30"/>
        <v>42.404774999999994</v>
      </c>
      <c r="N175" s="6" t="s">
        <v>138</v>
      </c>
      <c r="O175" s="6"/>
      <c r="P175" s="6"/>
      <c r="Q175" s="6"/>
      <c r="R175" s="7"/>
      <c r="S175" s="7"/>
      <c r="T175" s="7"/>
      <c r="U175" s="7"/>
      <c r="V175" s="7"/>
      <c r="W175" s="7"/>
    </row>
    <row r="176" spans="2:23" x14ac:dyDescent="0.25">
      <c r="B176" t="s">
        <v>444</v>
      </c>
      <c r="G176" t="s">
        <v>281</v>
      </c>
      <c r="H176">
        <v>200</v>
      </c>
      <c r="I176" t="s">
        <v>20</v>
      </c>
      <c r="J176" s="19">
        <f t="shared" si="32"/>
        <v>0.9095833333333333</v>
      </c>
      <c r="K176" s="5">
        <f t="shared" si="30"/>
        <v>28.269849999999998</v>
      </c>
      <c r="N176" s="6"/>
      <c r="O176" s="6"/>
      <c r="P176" s="6"/>
      <c r="Q176" s="6"/>
      <c r="R176" s="7"/>
      <c r="S176" s="7"/>
      <c r="T176" s="7"/>
      <c r="U176" s="7"/>
      <c r="V176" s="7"/>
      <c r="W176" s="7"/>
    </row>
    <row r="177" spans="2:23" x14ac:dyDescent="0.25">
      <c r="B177" t="s">
        <v>445</v>
      </c>
      <c r="G177" t="s">
        <v>97</v>
      </c>
      <c r="H177">
        <v>20</v>
      </c>
      <c r="I177" t="s">
        <v>20</v>
      </c>
      <c r="J177" s="19">
        <f t="shared" si="32"/>
        <v>9.0958333333333335E-2</v>
      </c>
      <c r="K177" s="5">
        <f t="shared" si="30"/>
        <v>2.8269850000000001</v>
      </c>
      <c r="N177" s="6"/>
      <c r="O177" s="6"/>
      <c r="P177" s="6"/>
      <c r="Q177" s="6"/>
      <c r="R177" s="7"/>
      <c r="S177" s="7"/>
      <c r="T177" s="7"/>
      <c r="U177" s="7"/>
      <c r="V177" s="7"/>
      <c r="W177" s="7"/>
    </row>
    <row r="178" spans="2:23" x14ac:dyDescent="0.25">
      <c r="B178" t="s">
        <v>110</v>
      </c>
      <c r="G178" t="s">
        <v>97</v>
      </c>
      <c r="H178">
        <v>20</v>
      </c>
      <c r="I178" t="s">
        <v>20</v>
      </c>
      <c r="J178" s="19">
        <f>+H178/72000*$G$54</f>
        <v>9.0958333333333335E-2</v>
      </c>
      <c r="K178" s="5">
        <f t="shared" si="30"/>
        <v>2.8269850000000001</v>
      </c>
      <c r="N178" s="6"/>
      <c r="O178" s="6"/>
      <c r="P178" s="6"/>
      <c r="Q178" s="6"/>
      <c r="R178" s="7"/>
      <c r="S178" s="7"/>
      <c r="T178" s="7"/>
      <c r="U178" s="7"/>
      <c r="V178" s="7"/>
      <c r="W178" s="7"/>
    </row>
    <row r="179" spans="2:23" x14ac:dyDescent="0.25">
      <c r="B179" t="s">
        <v>111</v>
      </c>
      <c r="G179" t="s">
        <v>0</v>
      </c>
      <c r="H179">
        <v>16</v>
      </c>
      <c r="I179" t="s">
        <v>20</v>
      </c>
      <c r="J179" s="19">
        <f t="shared" si="32"/>
        <v>7.2766666666666674E-2</v>
      </c>
      <c r="K179" s="5">
        <f t="shared" si="30"/>
        <v>2.2615880000000002</v>
      </c>
      <c r="N179" s="6">
        <f>+$N$54*J191</f>
        <v>24.033027522935779</v>
      </c>
      <c r="O179" s="6">
        <f t="shared" si="21"/>
        <v>1.2016513761467889</v>
      </c>
      <c r="P179" s="6">
        <f>+$P$54*J191</f>
        <v>40.055045871559635</v>
      </c>
      <c r="Q179" s="6">
        <f t="shared" si="23"/>
        <v>2.0027522935779816</v>
      </c>
      <c r="R179" s="7">
        <f>+$R$54*J191</f>
        <v>57.59947229067992</v>
      </c>
      <c r="S179" s="7">
        <f t="shared" si="25"/>
        <v>2.8799736145339958</v>
      </c>
      <c r="T179" s="7">
        <f>+$T$54*J191</f>
        <v>91.19916446024321</v>
      </c>
      <c r="U179" s="7">
        <f t="shared" si="27"/>
        <v>4.5599582230121607</v>
      </c>
      <c r="V179" s="7">
        <f>+$V$54*J191</f>
        <v>115.19894458135984</v>
      </c>
      <c r="W179" s="7">
        <f t="shared" si="29"/>
        <v>5.7599472290679916</v>
      </c>
    </row>
    <row r="180" spans="2:23" x14ac:dyDescent="0.25">
      <c r="B180" t="s">
        <v>112</v>
      </c>
      <c r="G180" t="s">
        <v>0</v>
      </c>
      <c r="H180">
        <v>12</v>
      </c>
      <c r="I180" t="s">
        <v>20</v>
      </c>
      <c r="J180" s="19">
        <f t="shared" si="32"/>
        <v>5.4574999999999999E-2</v>
      </c>
      <c r="K180" s="5">
        <f t="shared" si="30"/>
        <v>1.6961909999999998</v>
      </c>
      <c r="N180" s="6">
        <f>+$N$54*J192</f>
        <v>16.022018348623856</v>
      </c>
      <c r="O180" s="6">
        <f t="shared" si="21"/>
        <v>0.80110091743119283</v>
      </c>
      <c r="P180" s="6">
        <f>+$P$54*J192</f>
        <v>26.703363914373092</v>
      </c>
      <c r="Q180" s="6">
        <f t="shared" si="23"/>
        <v>1.3351681957186545</v>
      </c>
      <c r="R180" s="7">
        <f>+$R$54*J192</f>
        <v>38.399648193786618</v>
      </c>
      <c r="S180" s="7">
        <f t="shared" si="25"/>
        <v>1.919982409689331</v>
      </c>
      <c r="T180" s="7">
        <f>+$T$54*J192</f>
        <v>60.799442973495488</v>
      </c>
      <c r="U180" s="7">
        <f t="shared" si="27"/>
        <v>3.0399721486747744</v>
      </c>
      <c r="V180" s="7">
        <f>+$V$54*J192</f>
        <v>76.799296387573236</v>
      </c>
      <c r="W180" s="7">
        <f t="shared" si="29"/>
        <v>3.839964819378662</v>
      </c>
    </row>
    <row r="181" spans="2:23" x14ac:dyDescent="0.25">
      <c r="B181" t="s">
        <v>113</v>
      </c>
      <c r="G181" t="s">
        <v>0</v>
      </c>
      <c r="H181">
        <v>12</v>
      </c>
      <c r="I181" t="s">
        <v>20</v>
      </c>
      <c r="J181" s="19">
        <f t="shared" si="32"/>
        <v>5.4574999999999999E-2</v>
      </c>
      <c r="K181" s="5">
        <f t="shared" si="30"/>
        <v>1.6961909999999998</v>
      </c>
      <c r="N181" s="6">
        <f>+$N$54*J193</f>
        <v>12.016513761467889</v>
      </c>
      <c r="O181" s="6">
        <f t="shared" si="21"/>
        <v>0.60082568807339443</v>
      </c>
      <c r="P181" s="6">
        <f>+$P$54*J193</f>
        <v>20.027522935779817</v>
      </c>
      <c r="Q181" s="6">
        <f t="shared" si="23"/>
        <v>1.0013761467889908</v>
      </c>
      <c r="R181" s="7">
        <f>+$R$54*J193</f>
        <v>28.79973614533996</v>
      </c>
      <c r="S181" s="7">
        <f t="shared" si="25"/>
        <v>1.4399868072669979</v>
      </c>
      <c r="T181" s="7">
        <f>+$T$54*J193</f>
        <v>45.599582230121605</v>
      </c>
      <c r="U181" s="7">
        <f t="shared" si="27"/>
        <v>2.2799791115060803</v>
      </c>
      <c r="V181" s="7">
        <f>+$V$54*J193</f>
        <v>57.59947229067992</v>
      </c>
      <c r="W181" s="7">
        <f t="shared" si="29"/>
        <v>2.8799736145339958</v>
      </c>
    </row>
    <row r="182" spans="2:23" x14ac:dyDescent="0.25">
      <c r="B182" t="s">
        <v>446</v>
      </c>
      <c r="G182" t="s">
        <v>0</v>
      </c>
      <c r="H182">
        <v>12</v>
      </c>
      <c r="I182" t="s">
        <v>20</v>
      </c>
      <c r="J182" s="19">
        <f t="shared" si="32"/>
        <v>5.4574999999999999E-2</v>
      </c>
      <c r="K182" s="5">
        <f t="shared" si="30"/>
        <v>1.6961909999999998</v>
      </c>
      <c r="N182" s="6"/>
      <c r="O182" s="6"/>
      <c r="P182" s="6"/>
      <c r="Q182" s="6"/>
      <c r="R182" s="7"/>
      <c r="S182" s="7"/>
      <c r="T182" s="7"/>
      <c r="U182" s="7"/>
      <c r="V182" s="7"/>
      <c r="W182" s="7"/>
    </row>
    <row r="183" spans="2:23" x14ac:dyDescent="0.25">
      <c r="B183" t="s">
        <v>114</v>
      </c>
      <c r="G183" t="s">
        <v>0</v>
      </c>
      <c r="H183">
        <v>16</v>
      </c>
      <c r="I183" t="s">
        <v>20</v>
      </c>
      <c r="J183" s="19">
        <f t="shared" si="32"/>
        <v>7.2766666666666674E-2</v>
      </c>
      <c r="K183" s="5">
        <f t="shared" si="30"/>
        <v>2.2615880000000002</v>
      </c>
      <c r="N183" s="6">
        <f>+$N$54*J194</f>
        <v>8.011009174311928</v>
      </c>
      <c r="O183" s="6">
        <f t="shared" si="21"/>
        <v>0.40055045871559641</v>
      </c>
      <c r="P183" s="6">
        <f>+$P$54*J194</f>
        <v>13.351681957186546</v>
      </c>
      <c r="Q183" s="6">
        <f t="shared" si="23"/>
        <v>0.66758409785932726</v>
      </c>
      <c r="R183" s="7">
        <f>+$R$54*J194</f>
        <v>19.199824096893309</v>
      </c>
      <c r="S183" s="7">
        <f t="shared" si="25"/>
        <v>0.95999120484466549</v>
      </c>
      <c r="T183" s="7">
        <f>+$T$54*J194</f>
        <v>30.399721486747744</v>
      </c>
      <c r="U183" s="7">
        <f t="shared" si="27"/>
        <v>1.5199860743373872</v>
      </c>
      <c r="V183" s="7">
        <f>+$V$54*J194</f>
        <v>38.399648193786618</v>
      </c>
      <c r="W183" s="7">
        <f t="shared" si="29"/>
        <v>1.919982409689331</v>
      </c>
    </row>
    <row r="184" spans="2:23" x14ac:dyDescent="0.25">
      <c r="B184" t="s">
        <v>115</v>
      </c>
      <c r="G184" t="s">
        <v>0</v>
      </c>
      <c r="H184">
        <v>12</v>
      </c>
      <c r="I184" t="s">
        <v>20</v>
      </c>
      <c r="J184" s="19">
        <f t="shared" si="32"/>
        <v>5.4574999999999999E-2</v>
      </c>
      <c r="K184" s="5">
        <f t="shared" si="30"/>
        <v>1.6961909999999998</v>
      </c>
      <c r="N184" s="6">
        <f>+$N$54*J195</f>
        <v>6.0082568807339447</v>
      </c>
      <c r="O184" s="6">
        <f t="shared" si="21"/>
        <v>0.30041284403669721</v>
      </c>
      <c r="P184" s="6">
        <f>+$P$54*J195</f>
        <v>10.013761467889909</v>
      </c>
      <c r="Q184" s="6">
        <f t="shared" si="23"/>
        <v>0.50068807339449539</v>
      </c>
      <c r="R184" s="7">
        <f>+$R$54*J195</f>
        <v>14.39986807266998</v>
      </c>
      <c r="S184" s="7">
        <f t="shared" si="25"/>
        <v>0.71999340363349895</v>
      </c>
      <c r="T184" s="7">
        <f>+$T$54*J195</f>
        <v>22.799791115060803</v>
      </c>
      <c r="U184" s="7">
        <f t="shared" si="27"/>
        <v>1.1399895557530402</v>
      </c>
      <c r="V184" s="7">
        <f>+$V$54*J195</f>
        <v>28.79973614533996</v>
      </c>
      <c r="W184" s="7">
        <f t="shared" si="29"/>
        <v>1.4399868072669979</v>
      </c>
    </row>
    <row r="185" spans="2:23" x14ac:dyDescent="0.25">
      <c r="B185" t="s">
        <v>116</v>
      </c>
      <c r="G185" t="s">
        <v>0</v>
      </c>
      <c r="H185">
        <v>12</v>
      </c>
      <c r="I185" t="s">
        <v>20</v>
      </c>
      <c r="J185" s="19">
        <f t="shared" si="32"/>
        <v>5.4574999999999999E-2</v>
      </c>
      <c r="K185" s="5">
        <f t="shared" si="30"/>
        <v>1.6961909999999998</v>
      </c>
      <c r="N185" s="6">
        <f>+$N$54*J196</f>
        <v>100.13761467889908</v>
      </c>
      <c r="O185" s="6">
        <f t="shared" si="21"/>
        <v>5.0068807339449544</v>
      </c>
      <c r="P185" s="6">
        <f>+$P$54*J196</f>
        <v>166.89602446483181</v>
      </c>
      <c r="Q185" s="6">
        <f t="shared" si="23"/>
        <v>8.3448012232415909</v>
      </c>
      <c r="R185" s="7">
        <f>+$R$54*J196</f>
        <v>239.99780121116632</v>
      </c>
      <c r="S185" s="7">
        <f t="shared" si="25"/>
        <v>11.999890060558316</v>
      </c>
      <c r="T185" s="7">
        <f>+$T$54*J196</f>
        <v>379.99651858434675</v>
      </c>
      <c r="U185" s="7">
        <f t="shared" si="27"/>
        <v>18.999825929217337</v>
      </c>
      <c r="V185" s="7">
        <f>+$V$54*J196</f>
        <v>479.99560242233264</v>
      </c>
      <c r="W185" s="7">
        <f t="shared" si="29"/>
        <v>23.999780121116633</v>
      </c>
    </row>
    <row r="186" spans="2:23" x14ac:dyDescent="0.25">
      <c r="B186" t="s">
        <v>447</v>
      </c>
      <c r="G186" t="s">
        <v>0</v>
      </c>
      <c r="H186">
        <v>6</v>
      </c>
      <c r="I186" t="s">
        <v>20</v>
      </c>
      <c r="J186" s="19">
        <f t="shared" si="32"/>
        <v>2.7287499999999999E-2</v>
      </c>
      <c r="K186" s="5">
        <f t="shared" si="30"/>
        <v>0.84809549999999989</v>
      </c>
      <c r="N186" s="6"/>
      <c r="O186" s="6"/>
      <c r="P186" s="6"/>
      <c r="Q186" s="6"/>
      <c r="R186" s="7"/>
      <c r="S186" s="7"/>
      <c r="T186" s="7"/>
      <c r="U186" s="7"/>
      <c r="V186" s="7"/>
      <c r="W186" s="7"/>
    </row>
    <row r="187" spans="2:23" x14ac:dyDescent="0.25">
      <c r="B187" t="s">
        <v>117</v>
      </c>
      <c r="G187" t="s">
        <v>0</v>
      </c>
      <c r="H187">
        <v>16</v>
      </c>
      <c r="I187" t="s">
        <v>20</v>
      </c>
      <c r="J187" s="19">
        <f t="shared" si="32"/>
        <v>7.2766666666666674E-2</v>
      </c>
      <c r="K187" s="5">
        <f t="shared" si="30"/>
        <v>2.2615880000000002</v>
      </c>
      <c r="N187" s="6">
        <f t="shared" ref="N187:N192" si="33">+$N$54*J197</f>
        <v>50.068807339449542</v>
      </c>
      <c r="O187" s="6">
        <f t="shared" si="21"/>
        <v>2.5034403669724772</v>
      </c>
      <c r="P187" s="6">
        <f t="shared" ref="P187:P192" si="34">+$P$54*J197</f>
        <v>83.448012232415905</v>
      </c>
      <c r="Q187" s="6">
        <f t="shared" si="23"/>
        <v>4.1724006116207955</v>
      </c>
      <c r="R187" s="7">
        <f t="shared" ref="R187:R192" si="35">+$R$54*J197</f>
        <v>119.99890060558316</v>
      </c>
      <c r="S187" s="7">
        <f t="shared" si="25"/>
        <v>5.9999450302791582</v>
      </c>
      <c r="T187" s="7">
        <f t="shared" ref="T187:T192" si="36">+$T$54*J197</f>
        <v>189.99825929217337</v>
      </c>
      <c r="U187" s="7">
        <f t="shared" si="27"/>
        <v>9.4999129646086686</v>
      </c>
      <c r="V187" s="7">
        <f t="shared" ref="V187:V192" si="37">+$V$54*J197</f>
        <v>239.99780121116632</v>
      </c>
      <c r="W187" s="7">
        <f t="shared" si="29"/>
        <v>11.999890060558316</v>
      </c>
    </row>
    <row r="188" spans="2:23" x14ac:dyDescent="0.25">
      <c r="J188" s="19"/>
      <c r="N188" s="6">
        <f t="shared" si="33"/>
        <v>50.068807339449542</v>
      </c>
      <c r="O188" s="6">
        <f t="shared" si="21"/>
        <v>2.5034403669724772</v>
      </c>
      <c r="P188" s="6">
        <f t="shared" si="34"/>
        <v>83.448012232415905</v>
      </c>
      <c r="Q188" s="6">
        <f t="shared" si="23"/>
        <v>4.1724006116207955</v>
      </c>
      <c r="R188" s="7">
        <f t="shared" si="35"/>
        <v>119.99890060558316</v>
      </c>
      <c r="S188" s="7">
        <f t="shared" si="25"/>
        <v>5.9999450302791582</v>
      </c>
      <c r="T188" s="7">
        <f t="shared" si="36"/>
        <v>189.99825929217337</v>
      </c>
      <c r="U188" s="7">
        <f t="shared" si="27"/>
        <v>9.4999129646086686</v>
      </c>
      <c r="V188" s="7">
        <f t="shared" si="37"/>
        <v>239.99780121116632</v>
      </c>
      <c r="W188" s="7">
        <f t="shared" si="29"/>
        <v>11.999890060558316</v>
      </c>
    </row>
    <row r="189" spans="2:23" ht="15.75" thickBot="1" x14ac:dyDescent="0.3">
      <c r="J189" s="19"/>
      <c r="N189" s="6">
        <f t="shared" si="33"/>
        <v>100.13761467889908</v>
      </c>
      <c r="O189" s="6">
        <f t="shared" si="21"/>
        <v>5.0068807339449544</v>
      </c>
      <c r="P189" s="6">
        <f t="shared" si="34"/>
        <v>166.89602446483181</v>
      </c>
      <c r="Q189" s="6">
        <f t="shared" si="23"/>
        <v>8.3448012232415909</v>
      </c>
      <c r="R189" s="7">
        <f t="shared" si="35"/>
        <v>239.99780121116632</v>
      </c>
      <c r="S189" s="7">
        <f t="shared" si="25"/>
        <v>11.999890060558316</v>
      </c>
      <c r="T189" s="7">
        <f t="shared" si="36"/>
        <v>379.99651858434675</v>
      </c>
      <c r="U189" s="7">
        <f t="shared" si="27"/>
        <v>18.999825929217337</v>
      </c>
      <c r="V189" s="7">
        <f t="shared" si="37"/>
        <v>479.99560242233264</v>
      </c>
      <c r="W189" s="7">
        <f t="shared" si="29"/>
        <v>23.999780121116633</v>
      </c>
    </row>
    <row r="190" spans="2:23" ht="15.75" thickBot="1" x14ac:dyDescent="0.3">
      <c r="B190" s="2" t="s">
        <v>118</v>
      </c>
      <c r="C190" s="3"/>
      <c r="D190" s="3"/>
      <c r="E190" s="3"/>
      <c r="F190" s="3"/>
      <c r="J190" s="19"/>
      <c r="N190" s="6">
        <f t="shared" si="33"/>
        <v>50.068807339449542</v>
      </c>
      <c r="O190" s="6">
        <f t="shared" si="21"/>
        <v>2.5034403669724772</v>
      </c>
      <c r="P190" s="6">
        <f t="shared" si="34"/>
        <v>83.448012232415905</v>
      </c>
      <c r="Q190" s="6">
        <f t="shared" si="23"/>
        <v>4.1724006116207955</v>
      </c>
      <c r="R190" s="7">
        <f t="shared" si="35"/>
        <v>119.99890060558316</v>
      </c>
      <c r="S190" s="7">
        <f t="shared" si="25"/>
        <v>5.9999450302791582</v>
      </c>
      <c r="T190" s="7">
        <f t="shared" si="36"/>
        <v>189.99825929217337</v>
      </c>
      <c r="U190" s="7">
        <f t="shared" si="27"/>
        <v>9.4999129646086686</v>
      </c>
      <c r="V190" s="7">
        <f t="shared" si="37"/>
        <v>239.99780121116632</v>
      </c>
      <c r="W190" s="7">
        <f t="shared" si="29"/>
        <v>11.999890060558316</v>
      </c>
    </row>
    <row r="191" spans="2:23" x14ac:dyDescent="0.25">
      <c r="B191" s="4" t="s">
        <v>119</v>
      </c>
      <c r="C191" s="4"/>
      <c r="D191" s="4"/>
      <c r="E191" s="4"/>
      <c r="F191" s="4"/>
      <c r="G191" t="s">
        <v>0</v>
      </c>
      <c r="H191">
        <v>24</v>
      </c>
      <c r="I191" t="s">
        <v>20</v>
      </c>
      <c r="J191" s="19">
        <f t="shared" ref="J191:J202" si="38">+H191/72000*$G$54</f>
        <v>0.10915</v>
      </c>
      <c r="K191" s="5">
        <f t="shared" si="30"/>
        <v>3.3923819999999996</v>
      </c>
      <c r="N191" s="6">
        <f t="shared" si="33"/>
        <v>12.016513761467889</v>
      </c>
      <c r="O191" s="6">
        <f t="shared" si="21"/>
        <v>0.60082568807339443</v>
      </c>
      <c r="P191" s="6">
        <f t="shared" si="34"/>
        <v>20.027522935779817</v>
      </c>
      <c r="Q191" s="6">
        <f t="shared" si="23"/>
        <v>1.0013761467889908</v>
      </c>
      <c r="R191" s="7">
        <f t="shared" si="35"/>
        <v>28.79973614533996</v>
      </c>
      <c r="S191" s="7">
        <f t="shared" si="25"/>
        <v>1.4399868072669979</v>
      </c>
      <c r="T191" s="7">
        <f t="shared" si="36"/>
        <v>45.599582230121605</v>
      </c>
      <c r="U191" s="7">
        <f t="shared" si="27"/>
        <v>2.2799791115060803</v>
      </c>
      <c r="V191" s="7">
        <f t="shared" si="37"/>
        <v>57.59947229067992</v>
      </c>
      <c r="W191" s="7">
        <f t="shared" si="29"/>
        <v>2.8799736145339958</v>
      </c>
    </row>
    <row r="192" spans="2:23" x14ac:dyDescent="0.25">
      <c r="B192" s="4" t="s">
        <v>120</v>
      </c>
      <c r="C192" s="4"/>
      <c r="D192" s="4"/>
      <c r="E192" s="4"/>
      <c r="F192" s="4"/>
      <c r="G192" t="s">
        <v>0</v>
      </c>
      <c r="H192">
        <v>16</v>
      </c>
      <c r="I192" t="s">
        <v>20</v>
      </c>
      <c r="J192" s="19">
        <f t="shared" si="38"/>
        <v>7.2766666666666674E-2</v>
      </c>
      <c r="K192" s="5">
        <f t="shared" si="30"/>
        <v>2.2615880000000002</v>
      </c>
      <c r="N192" s="6">
        <f t="shared" si="33"/>
        <v>16.022018348623856</v>
      </c>
      <c r="O192" s="6">
        <f t="shared" si="21"/>
        <v>0.80110091743119283</v>
      </c>
      <c r="P192" s="6">
        <f t="shared" si="34"/>
        <v>26.703363914373092</v>
      </c>
      <c r="Q192" s="6">
        <f t="shared" si="23"/>
        <v>1.3351681957186545</v>
      </c>
      <c r="R192" s="7">
        <f t="shared" si="35"/>
        <v>38.399648193786618</v>
      </c>
      <c r="S192" s="7">
        <f t="shared" si="25"/>
        <v>1.919982409689331</v>
      </c>
      <c r="T192" s="7">
        <f t="shared" si="36"/>
        <v>60.799442973495488</v>
      </c>
      <c r="U192" s="7">
        <f t="shared" si="27"/>
        <v>3.0399721486747744</v>
      </c>
      <c r="V192" s="7">
        <f t="shared" si="37"/>
        <v>76.799296387573236</v>
      </c>
      <c r="W192" s="7">
        <f t="shared" si="29"/>
        <v>3.839964819378662</v>
      </c>
    </row>
    <row r="193" spans="2:23" x14ac:dyDescent="0.25">
      <c r="B193" s="4" t="s">
        <v>121</v>
      </c>
      <c r="C193" s="4"/>
      <c r="D193" s="4"/>
      <c r="E193" s="4"/>
      <c r="F193" s="4"/>
      <c r="G193" t="s">
        <v>0</v>
      </c>
      <c r="H193">
        <v>12</v>
      </c>
      <c r="I193" t="s">
        <v>20</v>
      </c>
      <c r="J193" s="19">
        <f t="shared" si="38"/>
        <v>5.4574999999999999E-2</v>
      </c>
      <c r="K193" s="5">
        <f t="shared" ref="K193:K259" si="39">$K$54*J193</f>
        <v>1.6961909999999998</v>
      </c>
      <c r="N193" s="6"/>
      <c r="O193" s="6"/>
      <c r="P193" s="6"/>
      <c r="Q193" s="6"/>
      <c r="R193" s="7"/>
      <c r="S193" s="7"/>
      <c r="T193" s="7"/>
      <c r="U193" s="7"/>
      <c r="V193" s="7"/>
      <c r="W193" s="7"/>
    </row>
    <row r="194" spans="2:23" x14ac:dyDescent="0.25">
      <c r="B194" s="4" t="s">
        <v>122</v>
      </c>
      <c r="C194" s="4"/>
      <c r="D194" s="4"/>
      <c r="E194" s="4"/>
      <c r="F194" s="4"/>
      <c r="G194" t="s">
        <v>0</v>
      </c>
      <c r="H194">
        <v>8</v>
      </c>
      <c r="I194" t="s">
        <v>20</v>
      </c>
      <c r="J194" s="19">
        <f t="shared" si="38"/>
        <v>3.6383333333333337E-2</v>
      </c>
      <c r="K194" s="5">
        <f t="shared" si="39"/>
        <v>1.1307940000000001</v>
      </c>
      <c r="N194" s="6"/>
      <c r="O194" s="6"/>
      <c r="P194" s="6"/>
      <c r="Q194" s="6"/>
      <c r="R194" s="7"/>
      <c r="S194" s="7"/>
      <c r="T194" s="7"/>
      <c r="U194" s="7"/>
      <c r="V194" s="7"/>
      <c r="W194" s="7"/>
    </row>
    <row r="195" spans="2:23" x14ac:dyDescent="0.25">
      <c r="B195" s="4" t="s">
        <v>123</v>
      </c>
      <c r="C195" s="4"/>
      <c r="D195" s="4"/>
      <c r="E195" s="4"/>
      <c r="F195" s="4"/>
      <c r="G195" t="s">
        <v>0</v>
      </c>
      <c r="H195">
        <v>6</v>
      </c>
      <c r="I195" t="s">
        <v>20</v>
      </c>
      <c r="J195" s="19">
        <f t="shared" si="38"/>
        <v>2.7287499999999999E-2</v>
      </c>
      <c r="K195" s="5">
        <f t="shared" si="39"/>
        <v>0.84809549999999989</v>
      </c>
      <c r="N195" s="6"/>
      <c r="O195" s="6"/>
      <c r="P195" s="6"/>
      <c r="Q195" s="6"/>
      <c r="R195" s="7"/>
      <c r="S195" s="7"/>
      <c r="T195" s="7"/>
      <c r="U195" s="7"/>
      <c r="V195" s="7"/>
      <c r="W195" s="7"/>
    </row>
    <row r="196" spans="2:23" x14ac:dyDescent="0.25">
      <c r="B196" s="4" t="s">
        <v>124</v>
      </c>
      <c r="C196" s="4"/>
      <c r="D196" s="4"/>
      <c r="E196" s="4"/>
      <c r="F196" s="4"/>
      <c r="G196" t="s">
        <v>128</v>
      </c>
      <c r="H196">
        <v>100</v>
      </c>
      <c r="I196" t="s">
        <v>20</v>
      </c>
      <c r="J196" s="19">
        <f t="shared" si="38"/>
        <v>0.45479166666666665</v>
      </c>
      <c r="K196" s="5">
        <f t="shared" si="39"/>
        <v>14.134924999999999</v>
      </c>
      <c r="N196" s="6"/>
      <c r="O196" s="6"/>
      <c r="P196" s="6"/>
      <c r="Q196" s="6"/>
      <c r="R196" s="7"/>
      <c r="S196" s="7"/>
      <c r="T196" s="7"/>
      <c r="U196" s="7"/>
      <c r="V196" s="7"/>
      <c r="W196" s="7"/>
    </row>
    <row r="197" spans="2:23" x14ac:dyDescent="0.25">
      <c r="B197" s="4" t="s">
        <v>125</v>
      </c>
      <c r="C197" s="4"/>
      <c r="D197" s="4"/>
      <c r="E197" s="4"/>
      <c r="F197" s="4"/>
      <c r="G197" t="s">
        <v>128</v>
      </c>
      <c r="H197">
        <v>50</v>
      </c>
      <c r="I197" t="s">
        <v>20</v>
      </c>
      <c r="J197" s="19">
        <f t="shared" si="38"/>
        <v>0.22739583333333332</v>
      </c>
      <c r="K197" s="5">
        <f t="shared" si="39"/>
        <v>7.0674624999999995</v>
      </c>
      <c r="N197" s="6"/>
      <c r="O197" s="6"/>
      <c r="P197" s="6"/>
      <c r="Q197" s="6"/>
      <c r="R197" s="7"/>
      <c r="S197" s="7"/>
      <c r="T197" s="7"/>
      <c r="U197" s="7"/>
      <c r="V197" s="7"/>
      <c r="W197" s="7"/>
    </row>
    <row r="198" spans="2:23" x14ac:dyDescent="0.25">
      <c r="B198" s="4" t="s">
        <v>126</v>
      </c>
      <c r="C198" s="4"/>
      <c r="D198" s="4"/>
      <c r="E198" s="4"/>
      <c r="F198" s="4"/>
      <c r="G198" t="s">
        <v>129</v>
      </c>
      <c r="H198">
        <v>50</v>
      </c>
      <c r="I198" t="s">
        <v>20</v>
      </c>
      <c r="J198" s="19">
        <f t="shared" si="38"/>
        <v>0.22739583333333332</v>
      </c>
      <c r="K198" s="5">
        <f t="shared" si="39"/>
        <v>7.0674624999999995</v>
      </c>
      <c r="N198" s="6"/>
      <c r="O198" s="6"/>
      <c r="P198" s="6"/>
      <c r="Q198" s="6"/>
      <c r="R198" s="7"/>
      <c r="S198" s="7"/>
      <c r="T198" s="7"/>
      <c r="U198" s="7"/>
      <c r="V198" s="7"/>
      <c r="W198" s="7"/>
    </row>
    <row r="199" spans="2:23" x14ac:dyDescent="0.25">
      <c r="B199" s="4" t="s">
        <v>127</v>
      </c>
      <c r="C199" s="4"/>
      <c r="D199" s="4"/>
      <c r="E199" s="4"/>
      <c r="F199" s="4"/>
      <c r="G199" t="s">
        <v>129</v>
      </c>
      <c r="H199">
        <v>100</v>
      </c>
      <c r="I199" t="s">
        <v>20</v>
      </c>
      <c r="J199" s="19">
        <f t="shared" si="38"/>
        <v>0.45479166666666665</v>
      </c>
      <c r="K199" s="5">
        <f t="shared" si="39"/>
        <v>14.134924999999999</v>
      </c>
      <c r="N199" s="6"/>
      <c r="O199" s="6"/>
      <c r="P199" s="6"/>
      <c r="Q199" s="6"/>
      <c r="R199" s="7"/>
      <c r="S199" s="7"/>
      <c r="T199" s="7"/>
      <c r="U199" s="7"/>
      <c r="V199" s="7"/>
      <c r="W199" s="7"/>
    </row>
    <row r="200" spans="2:23" x14ac:dyDescent="0.25">
      <c r="B200" s="4" t="s">
        <v>130</v>
      </c>
      <c r="C200" s="4"/>
      <c r="D200" s="4"/>
      <c r="E200" s="4"/>
      <c r="F200" s="4"/>
      <c r="G200" t="s">
        <v>128</v>
      </c>
      <c r="H200">
        <v>50</v>
      </c>
      <c r="I200" t="s">
        <v>20</v>
      </c>
      <c r="J200" s="19">
        <f t="shared" si="38"/>
        <v>0.22739583333333332</v>
      </c>
      <c r="K200" s="5">
        <f t="shared" si="39"/>
        <v>7.0674624999999995</v>
      </c>
      <c r="N200" s="6"/>
      <c r="O200" s="6"/>
      <c r="P200" s="6"/>
      <c r="Q200" s="6"/>
      <c r="R200" s="7"/>
      <c r="S200" s="7"/>
      <c r="T200" s="7"/>
      <c r="U200" s="7"/>
      <c r="V200" s="7"/>
      <c r="W200" s="7"/>
    </row>
    <row r="201" spans="2:23" x14ac:dyDescent="0.25">
      <c r="B201" s="4" t="s">
        <v>131</v>
      </c>
      <c r="C201" s="4"/>
      <c r="D201" s="4"/>
      <c r="E201" s="4"/>
      <c r="F201" s="4"/>
      <c r="G201" t="s">
        <v>0</v>
      </c>
      <c r="H201">
        <v>12</v>
      </c>
      <c r="I201" t="s">
        <v>20</v>
      </c>
      <c r="J201" s="19">
        <f t="shared" si="38"/>
        <v>5.4574999999999999E-2</v>
      </c>
      <c r="K201" s="5">
        <f t="shared" si="39"/>
        <v>1.6961909999999998</v>
      </c>
      <c r="N201" s="6" t="s">
        <v>138</v>
      </c>
      <c r="O201" s="6"/>
      <c r="P201" s="6"/>
      <c r="Q201" s="6"/>
      <c r="R201" s="7"/>
      <c r="S201" s="7"/>
      <c r="T201" s="7"/>
      <c r="U201" s="7"/>
      <c r="V201" s="7"/>
      <c r="W201" s="7"/>
    </row>
    <row r="202" spans="2:23" x14ac:dyDescent="0.25">
      <c r="B202" s="4" t="s">
        <v>132</v>
      </c>
      <c r="C202" s="4"/>
      <c r="D202" s="4"/>
      <c r="E202" s="4"/>
      <c r="F202" s="4"/>
      <c r="G202" t="s">
        <v>0</v>
      </c>
      <c r="H202">
        <v>16</v>
      </c>
      <c r="I202" t="s">
        <v>20</v>
      </c>
      <c r="J202" s="19">
        <f t="shared" si="38"/>
        <v>7.2766666666666674E-2</v>
      </c>
      <c r="K202" s="5">
        <f t="shared" si="39"/>
        <v>2.2615880000000002</v>
      </c>
      <c r="N202" s="6" t="s">
        <v>138</v>
      </c>
      <c r="O202" s="6"/>
      <c r="P202" s="6"/>
      <c r="Q202" s="6"/>
      <c r="R202" s="7"/>
      <c r="S202" s="7"/>
      <c r="T202" s="7"/>
      <c r="U202" s="7"/>
      <c r="V202" s="7"/>
      <c r="W202" s="7"/>
    </row>
    <row r="203" spans="2:23" ht="15.75" thickBot="1" x14ac:dyDescent="0.3">
      <c r="B203" s="4"/>
      <c r="C203" s="4"/>
      <c r="D203" s="4"/>
      <c r="E203" s="4"/>
      <c r="F203" s="4"/>
      <c r="J203" s="19"/>
      <c r="N203" s="6">
        <f>+$N$54*J205</f>
        <v>5.0068807339449544</v>
      </c>
      <c r="O203" s="6">
        <f t="shared" si="21"/>
        <v>0.2503440366972477</v>
      </c>
      <c r="P203" s="6">
        <f>+$P$54*J205</f>
        <v>8.3448012232415909</v>
      </c>
      <c r="Q203" s="6">
        <f t="shared" si="23"/>
        <v>0.41724006116207957</v>
      </c>
      <c r="R203" s="7">
        <f>+$R$54*J205</f>
        <v>11.999890060558318</v>
      </c>
      <c r="S203" s="7">
        <f t="shared" si="25"/>
        <v>0.5999945030279159</v>
      </c>
      <c r="T203" s="7">
        <f>+$T$54*J205</f>
        <v>18.999825929217337</v>
      </c>
      <c r="U203" s="7">
        <f t="shared" si="27"/>
        <v>0.94999129646086689</v>
      </c>
      <c r="V203" s="7">
        <f>+$V$54*J205</f>
        <v>23.999780121116636</v>
      </c>
      <c r="W203" s="7">
        <f t="shared" si="29"/>
        <v>1.1999890060558318</v>
      </c>
    </row>
    <row r="204" spans="2:23" ht="15.75" thickBot="1" x14ac:dyDescent="0.3">
      <c r="B204" s="18" t="s">
        <v>448</v>
      </c>
      <c r="C204" s="33"/>
      <c r="D204" s="33"/>
      <c r="E204" s="33"/>
      <c r="F204" s="33"/>
      <c r="J204" s="19"/>
      <c r="N204" s="6">
        <f t="shared" ref="N204:N229" si="40">+$N$54*J212</f>
        <v>4.005504587155964</v>
      </c>
      <c r="O204" s="6">
        <f t="shared" ref="O204:O266" si="41">+N204/20</f>
        <v>0.20027522935779821</v>
      </c>
      <c r="P204" s="6">
        <f t="shared" ref="P204:P229" si="42">+$P$54*J212</f>
        <v>6.6758409785932731</v>
      </c>
      <c r="Q204" s="6">
        <f t="shared" ref="Q204:Q266" si="43">+P204/20</f>
        <v>0.33379204892966363</v>
      </c>
      <c r="R204" s="7">
        <f t="shared" ref="R204:R229" si="44">+$R$54*J212</f>
        <v>9.5999120484466545</v>
      </c>
      <c r="S204" s="7">
        <f t="shared" ref="S204:S266" si="45">+R204/20</f>
        <v>0.47999560242233275</v>
      </c>
      <c r="T204" s="7">
        <f t="shared" ref="T204:T229" si="46">+$T$54*J212</f>
        <v>15.199860743373872</v>
      </c>
      <c r="U204" s="7">
        <f t="shared" ref="U204:U266" si="47">+T204/20</f>
        <v>0.7599930371686936</v>
      </c>
      <c r="V204" s="7">
        <f t="shared" ref="V204:V229" si="48">+$V$54*J212</f>
        <v>19.199824096893309</v>
      </c>
      <c r="W204" s="7">
        <f t="shared" ref="W204:W266" si="49">+V204/20</f>
        <v>0.95999120484466549</v>
      </c>
    </row>
    <row r="205" spans="2:23" x14ac:dyDescent="0.25">
      <c r="B205" t="s">
        <v>133</v>
      </c>
      <c r="G205" t="s">
        <v>134</v>
      </c>
      <c r="H205">
        <v>5</v>
      </c>
      <c r="I205" t="s">
        <v>20</v>
      </c>
      <c r="J205" s="19">
        <f t="shared" ref="J205:J273" si="50">+H205/72000*$G$54</f>
        <v>2.2739583333333334E-2</v>
      </c>
      <c r="K205" s="5">
        <f t="shared" si="39"/>
        <v>0.70674625000000002</v>
      </c>
      <c r="N205" s="6">
        <f t="shared" si="40"/>
        <v>4.005504587155964</v>
      </c>
      <c r="O205" s="6">
        <f t="shared" si="41"/>
        <v>0.20027522935779821</v>
      </c>
      <c r="P205" s="6">
        <f t="shared" si="42"/>
        <v>6.6758409785932731</v>
      </c>
      <c r="Q205" s="6">
        <f t="shared" si="43"/>
        <v>0.33379204892966363</v>
      </c>
      <c r="R205" s="7">
        <f t="shared" si="44"/>
        <v>9.5999120484466545</v>
      </c>
      <c r="S205" s="7">
        <f t="shared" si="45"/>
        <v>0.47999560242233275</v>
      </c>
      <c r="T205" s="16">
        <f t="shared" si="46"/>
        <v>15.199860743373872</v>
      </c>
      <c r="U205" s="7">
        <f t="shared" si="47"/>
        <v>0.7599930371686936</v>
      </c>
      <c r="V205" s="16">
        <f t="shared" si="48"/>
        <v>19.199824096893309</v>
      </c>
      <c r="W205" s="7">
        <f t="shared" si="49"/>
        <v>0.95999120484466549</v>
      </c>
    </row>
    <row r="206" spans="2:23" x14ac:dyDescent="0.25">
      <c r="B206" t="s">
        <v>449</v>
      </c>
      <c r="G206" t="s">
        <v>135</v>
      </c>
      <c r="H206">
        <v>6</v>
      </c>
      <c r="I206" t="s">
        <v>20</v>
      </c>
      <c r="J206" s="19">
        <f t="shared" si="50"/>
        <v>2.7287499999999999E-2</v>
      </c>
      <c r="K206" s="5">
        <f t="shared" si="39"/>
        <v>0.84809549999999989</v>
      </c>
      <c r="N206" s="6">
        <f t="shared" si="40"/>
        <v>4.005504587155964</v>
      </c>
      <c r="O206" s="6">
        <f t="shared" si="41"/>
        <v>0.20027522935779821</v>
      </c>
      <c r="P206" s="6">
        <f t="shared" si="42"/>
        <v>6.6758409785932731</v>
      </c>
      <c r="Q206" s="6">
        <f t="shared" si="43"/>
        <v>0.33379204892966363</v>
      </c>
      <c r="R206" s="7">
        <f t="shared" si="44"/>
        <v>9.5999120484466545</v>
      </c>
      <c r="S206" s="7">
        <f t="shared" si="45"/>
        <v>0.47999560242233275</v>
      </c>
      <c r="T206" s="16">
        <f t="shared" si="46"/>
        <v>15.199860743373872</v>
      </c>
      <c r="U206" s="7">
        <f t="shared" si="47"/>
        <v>0.7599930371686936</v>
      </c>
      <c r="V206" s="16">
        <f t="shared" si="48"/>
        <v>19.199824096893309</v>
      </c>
      <c r="W206" s="7">
        <f t="shared" si="49"/>
        <v>0.95999120484466549</v>
      </c>
    </row>
    <row r="207" spans="2:23" x14ac:dyDescent="0.25">
      <c r="B207" t="s">
        <v>139</v>
      </c>
      <c r="G207" t="s">
        <v>135</v>
      </c>
      <c r="H207">
        <v>10</v>
      </c>
      <c r="I207" t="s">
        <v>20</v>
      </c>
      <c r="J207" s="19">
        <f t="shared" si="50"/>
        <v>4.5479166666666668E-2</v>
      </c>
      <c r="K207" s="5">
        <f t="shared" si="39"/>
        <v>1.4134925</v>
      </c>
      <c r="N207" s="6">
        <f t="shared" si="40"/>
        <v>4.005504587155964</v>
      </c>
      <c r="O207" s="6">
        <f t="shared" si="41"/>
        <v>0.20027522935779821</v>
      </c>
      <c r="P207" s="6">
        <f t="shared" si="42"/>
        <v>6.6758409785932731</v>
      </c>
      <c r="Q207" s="6">
        <f t="shared" si="43"/>
        <v>0.33379204892966363</v>
      </c>
      <c r="R207" s="7">
        <f t="shared" si="44"/>
        <v>9.5999120484466545</v>
      </c>
      <c r="S207" s="7">
        <f t="shared" si="45"/>
        <v>0.47999560242233275</v>
      </c>
      <c r="T207" s="16">
        <f t="shared" si="46"/>
        <v>15.199860743373872</v>
      </c>
      <c r="U207" s="7">
        <f t="shared" si="47"/>
        <v>0.7599930371686936</v>
      </c>
      <c r="V207" s="16">
        <f t="shared" si="48"/>
        <v>19.199824096893309</v>
      </c>
      <c r="W207" s="7">
        <f t="shared" si="49"/>
        <v>0.95999120484466549</v>
      </c>
    </row>
    <row r="208" spans="2:23" x14ac:dyDescent="0.25">
      <c r="B208" t="s">
        <v>140</v>
      </c>
      <c r="G208" t="s">
        <v>135</v>
      </c>
      <c r="H208">
        <v>4</v>
      </c>
      <c r="I208" t="s">
        <v>20</v>
      </c>
      <c r="J208" s="19">
        <f t="shared" si="50"/>
        <v>1.8191666666666668E-2</v>
      </c>
      <c r="K208" s="5">
        <f t="shared" si="39"/>
        <v>0.56539700000000004</v>
      </c>
      <c r="N208" s="6">
        <f t="shared" si="40"/>
        <v>4.005504587155964</v>
      </c>
      <c r="O208" s="6">
        <f t="shared" si="41"/>
        <v>0.20027522935779821</v>
      </c>
      <c r="P208" s="6">
        <f t="shared" si="42"/>
        <v>6.6758409785932731</v>
      </c>
      <c r="Q208" s="6">
        <f t="shared" si="43"/>
        <v>0.33379204892966363</v>
      </c>
      <c r="R208" s="7">
        <f t="shared" si="44"/>
        <v>9.5999120484466545</v>
      </c>
      <c r="S208" s="7">
        <f t="shared" si="45"/>
        <v>0.47999560242233275</v>
      </c>
      <c r="T208" s="16">
        <f t="shared" si="46"/>
        <v>15.199860743373872</v>
      </c>
      <c r="U208" s="7">
        <f t="shared" si="47"/>
        <v>0.7599930371686936</v>
      </c>
      <c r="V208" s="16">
        <f t="shared" si="48"/>
        <v>19.199824096893309</v>
      </c>
      <c r="W208" s="7">
        <f t="shared" si="49"/>
        <v>0.95999120484466549</v>
      </c>
    </row>
    <row r="209" spans="2:23" x14ac:dyDescent="0.25">
      <c r="B209" t="s">
        <v>141</v>
      </c>
      <c r="G209" t="s">
        <v>134</v>
      </c>
      <c r="H209">
        <v>4</v>
      </c>
      <c r="I209" t="s">
        <v>20</v>
      </c>
      <c r="J209" s="19">
        <f t="shared" si="50"/>
        <v>1.8191666666666668E-2</v>
      </c>
      <c r="K209" s="5">
        <f t="shared" si="39"/>
        <v>0.56539700000000004</v>
      </c>
      <c r="N209" s="6">
        <f t="shared" si="40"/>
        <v>4.005504587155964</v>
      </c>
      <c r="O209" s="6">
        <f t="shared" si="41"/>
        <v>0.20027522935779821</v>
      </c>
      <c r="P209" s="6">
        <f t="shared" si="42"/>
        <v>6.6758409785932731</v>
      </c>
      <c r="Q209" s="6">
        <f t="shared" si="43"/>
        <v>0.33379204892966363</v>
      </c>
      <c r="R209" s="7">
        <f t="shared" si="44"/>
        <v>9.5999120484466545</v>
      </c>
      <c r="S209" s="7">
        <f t="shared" si="45"/>
        <v>0.47999560242233275</v>
      </c>
      <c r="T209" s="16">
        <f t="shared" si="46"/>
        <v>15.199860743373872</v>
      </c>
      <c r="U209" s="7">
        <f t="shared" si="47"/>
        <v>0.7599930371686936</v>
      </c>
      <c r="V209" s="16">
        <f t="shared" si="48"/>
        <v>19.199824096893309</v>
      </c>
      <c r="W209" s="7">
        <f t="shared" si="49"/>
        <v>0.95999120484466549</v>
      </c>
    </row>
    <row r="210" spans="2:23" x14ac:dyDescent="0.25">
      <c r="B210" t="s">
        <v>143</v>
      </c>
      <c r="G210" t="s">
        <v>135</v>
      </c>
      <c r="H210">
        <v>4</v>
      </c>
      <c r="I210" t="s">
        <v>20</v>
      </c>
      <c r="J210" s="19">
        <f t="shared" si="50"/>
        <v>1.8191666666666668E-2</v>
      </c>
      <c r="K210" s="5">
        <f t="shared" si="39"/>
        <v>0.56539700000000004</v>
      </c>
      <c r="N210" s="6">
        <f t="shared" si="40"/>
        <v>4.005504587155964</v>
      </c>
      <c r="O210" s="6">
        <f t="shared" si="41"/>
        <v>0.20027522935779821</v>
      </c>
      <c r="P210" s="6">
        <f t="shared" si="42"/>
        <v>6.6758409785932731</v>
      </c>
      <c r="Q210" s="6">
        <f t="shared" si="43"/>
        <v>0.33379204892966363</v>
      </c>
      <c r="R210" s="7">
        <f t="shared" si="44"/>
        <v>9.5999120484466545</v>
      </c>
      <c r="S210" s="7">
        <f t="shared" si="45"/>
        <v>0.47999560242233275</v>
      </c>
      <c r="T210" s="16">
        <f t="shared" si="46"/>
        <v>15.199860743373872</v>
      </c>
      <c r="U210" s="7">
        <f t="shared" si="47"/>
        <v>0.7599930371686936</v>
      </c>
      <c r="V210" s="16">
        <f t="shared" si="48"/>
        <v>19.199824096893309</v>
      </c>
      <c r="W210" s="7">
        <f t="shared" si="49"/>
        <v>0.95999120484466549</v>
      </c>
    </row>
    <row r="211" spans="2:23" x14ac:dyDescent="0.25">
      <c r="B211" t="s">
        <v>144</v>
      </c>
      <c r="G211" t="s">
        <v>134</v>
      </c>
      <c r="H211">
        <v>4</v>
      </c>
      <c r="I211" t="s">
        <v>20</v>
      </c>
      <c r="J211" s="19">
        <f t="shared" si="50"/>
        <v>1.8191666666666668E-2</v>
      </c>
      <c r="K211" s="5">
        <f t="shared" si="39"/>
        <v>0.56539700000000004</v>
      </c>
      <c r="N211" s="6">
        <f t="shared" si="40"/>
        <v>4.005504587155964</v>
      </c>
      <c r="O211" s="6">
        <f t="shared" si="41"/>
        <v>0.20027522935779821</v>
      </c>
      <c r="P211" s="6">
        <f t="shared" si="42"/>
        <v>6.6758409785932731</v>
      </c>
      <c r="Q211" s="6">
        <f t="shared" si="43"/>
        <v>0.33379204892966363</v>
      </c>
      <c r="R211" s="7">
        <f t="shared" si="44"/>
        <v>9.5999120484466545</v>
      </c>
      <c r="S211" s="7">
        <f t="shared" si="45"/>
        <v>0.47999560242233275</v>
      </c>
      <c r="T211" s="16">
        <f t="shared" si="46"/>
        <v>15.199860743373872</v>
      </c>
      <c r="U211" s="7">
        <f t="shared" si="47"/>
        <v>0.7599930371686936</v>
      </c>
      <c r="V211" s="16">
        <f t="shared" si="48"/>
        <v>19.199824096893309</v>
      </c>
      <c r="W211" s="7">
        <f t="shared" si="49"/>
        <v>0.95999120484466549</v>
      </c>
    </row>
    <row r="212" spans="2:23" x14ac:dyDescent="0.25">
      <c r="B212" t="s">
        <v>145</v>
      </c>
      <c r="G212" t="s">
        <v>97</v>
      </c>
      <c r="H212">
        <v>4</v>
      </c>
      <c r="I212" t="s">
        <v>20</v>
      </c>
      <c r="J212" s="19">
        <f t="shared" si="50"/>
        <v>1.8191666666666668E-2</v>
      </c>
      <c r="K212" s="5">
        <f t="shared" si="39"/>
        <v>0.56539700000000004</v>
      </c>
      <c r="N212" s="6">
        <f t="shared" si="40"/>
        <v>4.005504587155964</v>
      </c>
      <c r="O212" s="6">
        <f t="shared" si="41"/>
        <v>0.20027522935779821</v>
      </c>
      <c r="P212" s="6">
        <f t="shared" si="42"/>
        <v>6.6758409785932731</v>
      </c>
      <c r="Q212" s="6">
        <f t="shared" si="43"/>
        <v>0.33379204892966363</v>
      </c>
      <c r="R212" s="7">
        <f t="shared" si="44"/>
        <v>9.5999120484466545</v>
      </c>
      <c r="S212" s="7">
        <f t="shared" si="45"/>
        <v>0.47999560242233275</v>
      </c>
      <c r="T212" s="16">
        <f t="shared" si="46"/>
        <v>15.199860743373872</v>
      </c>
      <c r="U212" s="7">
        <f t="shared" si="47"/>
        <v>0.7599930371686936</v>
      </c>
      <c r="V212" s="16">
        <f t="shared" si="48"/>
        <v>19.199824096893309</v>
      </c>
      <c r="W212" s="7">
        <f t="shared" si="49"/>
        <v>0.95999120484466549</v>
      </c>
    </row>
    <row r="213" spans="2:23" x14ac:dyDescent="0.25">
      <c r="B213" t="s">
        <v>1300</v>
      </c>
      <c r="G213" t="s">
        <v>134</v>
      </c>
      <c r="H213">
        <v>4</v>
      </c>
      <c r="I213" t="s">
        <v>20</v>
      </c>
      <c r="J213" s="19">
        <f t="shared" si="50"/>
        <v>1.8191666666666668E-2</v>
      </c>
      <c r="K213" s="5">
        <f t="shared" si="39"/>
        <v>0.56539700000000004</v>
      </c>
      <c r="N213" s="6">
        <f t="shared" si="40"/>
        <v>4.005504587155964</v>
      </c>
      <c r="O213" s="6">
        <f t="shared" si="41"/>
        <v>0.20027522935779821</v>
      </c>
      <c r="P213" s="6">
        <f t="shared" si="42"/>
        <v>6.6758409785932731</v>
      </c>
      <c r="Q213" s="6">
        <f t="shared" si="43"/>
        <v>0.33379204892966363</v>
      </c>
      <c r="R213" s="7">
        <f t="shared" si="44"/>
        <v>9.5999120484466545</v>
      </c>
      <c r="S213" s="7">
        <f t="shared" si="45"/>
        <v>0.47999560242233275</v>
      </c>
      <c r="T213" s="16">
        <f t="shared" si="46"/>
        <v>15.199860743373872</v>
      </c>
      <c r="U213" s="7">
        <f t="shared" si="47"/>
        <v>0.7599930371686936</v>
      </c>
      <c r="V213" s="16">
        <f t="shared" si="48"/>
        <v>19.199824096893309</v>
      </c>
      <c r="W213" s="7">
        <f t="shared" si="49"/>
        <v>0.95999120484466549</v>
      </c>
    </row>
    <row r="214" spans="2:23" x14ac:dyDescent="0.25">
      <c r="B214" t="s">
        <v>1301</v>
      </c>
      <c r="G214" t="s">
        <v>97</v>
      </c>
      <c r="H214">
        <v>4</v>
      </c>
      <c r="I214" t="s">
        <v>20</v>
      </c>
      <c r="J214" s="19">
        <f t="shared" si="50"/>
        <v>1.8191666666666668E-2</v>
      </c>
      <c r="K214" s="5">
        <f t="shared" si="39"/>
        <v>0.56539700000000004</v>
      </c>
      <c r="N214" s="6">
        <f t="shared" si="40"/>
        <v>4.005504587155964</v>
      </c>
      <c r="O214" s="6">
        <f t="shared" si="41"/>
        <v>0.20027522935779821</v>
      </c>
      <c r="P214" s="6">
        <f t="shared" si="42"/>
        <v>6.6758409785932731</v>
      </c>
      <c r="Q214" s="6">
        <f t="shared" si="43"/>
        <v>0.33379204892966363</v>
      </c>
      <c r="R214" s="7">
        <f t="shared" si="44"/>
        <v>9.5999120484466545</v>
      </c>
      <c r="S214" s="7">
        <f t="shared" si="45"/>
        <v>0.47999560242233275</v>
      </c>
      <c r="T214" s="16">
        <f t="shared" si="46"/>
        <v>15.199860743373872</v>
      </c>
      <c r="U214" s="7">
        <f t="shared" si="47"/>
        <v>0.7599930371686936</v>
      </c>
      <c r="V214" s="16">
        <f t="shared" si="48"/>
        <v>19.199824096893309</v>
      </c>
      <c r="W214" s="7">
        <f t="shared" si="49"/>
        <v>0.95999120484466549</v>
      </c>
    </row>
    <row r="215" spans="2:23" x14ac:dyDescent="0.25">
      <c r="B215" t="s">
        <v>153</v>
      </c>
      <c r="G215" t="s">
        <v>154</v>
      </c>
      <c r="H215">
        <v>4</v>
      </c>
      <c r="I215" t="s">
        <v>20</v>
      </c>
      <c r="J215" s="19">
        <f t="shared" si="50"/>
        <v>1.8191666666666668E-2</v>
      </c>
      <c r="K215" s="5">
        <f t="shared" si="39"/>
        <v>0.56539700000000004</v>
      </c>
      <c r="N215" s="6">
        <f t="shared" si="40"/>
        <v>4.005504587155964</v>
      </c>
      <c r="O215" s="6">
        <f t="shared" si="41"/>
        <v>0.20027522935779821</v>
      </c>
      <c r="P215" s="6">
        <f t="shared" si="42"/>
        <v>6.6758409785932731</v>
      </c>
      <c r="Q215" s="6">
        <f t="shared" si="43"/>
        <v>0.33379204892966363</v>
      </c>
      <c r="R215" s="7">
        <f t="shared" si="44"/>
        <v>9.5999120484466545</v>
      </c>
      <c r="S215" s="7">
        <f t="shared" si="45"/>
        <v>0.47999560242233275</v>
      </c>
      <c r="T215" s="16">
        <f t="shared" si="46"/>
        <v>15.199860743373872</v>
      </c>
      <c r="U215" s="7">
        <f t="shared" si="47"/>
        <v>0.7599930371686936</v>
      </c>
      <c r="V215" s="16">
        <f t="shared" si="48"/>
        <v>19.199824096893309</v>
      </c>
      <c r="W215" s="7">
        <f t="shared" si="49"/>
        <v>0.95999120484466549</v>
      </c>
    </row>
    <row r="216" spans="2:23" x14ac:dyDescent="0.25">
      <c r="B216" t="s">
        <v>156</v>
      </c>
      <c r="G216" t="s">
        <v>155</v>
      </c>
      <c r="H216">
        <v>4</v>
      </c>
      <c r="I216" t="s">
        <v>20</v>
      </c>
      <c r="J216" s="19">
        <f t="shared" si="50"/>
        <v>1.8191666666666668E-2</v>
      </c>
      <c r="K216" s="5">
        <f t="shared" si="39"/>
        <v>0.56539700000000004</v>
      </c>
      <c r="N216" s="6">
        <f t="shared" si="40"/>
        <v>4.005504587155964</v>
      </c>
      <c r="O216" s="6">
        <f t="shared" si="41"/>
        <v>0.20027522935779821</v>
      </c>
      <c r="P216" s="6">
        <f t="shared" si="42"/>
        <v>6.6758409785932731</v>
      </c>
      <c r="Q216" s="6">
        <f t="shared" si="43"/>
        <v>0.33379204892966363</v>
      </c>
      <c r="R216" s="7">
        <f t="shared" si="44"/>
        <v>9.5999120484466545</v>
      </c>
      <c r="S216" s="7">
        <f t="shared" si="45"/>
        <v>0.47999560242233275</v>
      </c>
      <c r="T216" s="16">
        <f t="shared" si="46"/>
        <v>15.199860743373872</v>
      </c>
      <c r="U216" s="7">
        <f t="shared" si="47"/>
        <v>0.7599930371686936</v>
      </c>
      <c r="V216" s="16">
        <f t="shared" si="48"/>
        <v>19.199824096893309</v>
      </c>
      <c r="W216" s="7">
        <f t="shared" si="49"/>
        <v>0.95999120484466549</v>
      </c>
    </row>
    <row r="217" spans="2:23" x14ac:dyDescent="0.25">
      <c r="B217" t="s">
        <v>157</v>
      </c>
      <c r="G217" t="s">
        <v>97</v>
      </c>
      <c r="H217">
        <v>4</v>
      </c>
      <c r="I217" t="s">
        <v>20</v>
      </c>
      <c r="J217" s="19">
        <f t="shared" si="50"/>
        <v>1.8191666666666668E-2</v>
      </c>
      <c r="K217" s="5">
        <f t="shared" si="39"/>
        <v>0.56539700000000004</v>
      </c>
      <c r="N217" s="6">
        <f t="shared" si="40"/>
        <v>50.068807339449542</v>
      </c>
      <c r="O217" s="6">
        <f t="shared" si="41"/>
        <v>2.5034403669724772</v>
      </c>
      <c r="P217" s="6">
        <f t="shared" si="42"/>
        <v>83.448012232415905</v>
      </c>
      <c r="Q217" s="6">
        <f t="shared" si="43"/>
        <v>4.1724006116207955</v>
      </c>
      <c r="R217" s="7">
        <f t="shared" si="44"/>
        <v>119.99890060558316</v>
      </c>
      <c r="S217" s="7">
        <f t="shared" si="45"/>
        <v>5.9999450302791582</v>
      </c>
      <c r="T217" s="16">
        <f t="shared" si="46"/>
        <v>189.99825929217337</v>
      </c>
      <c r="U217" s="7">
        <f t="shared" si="47"/>
        <v>9.4999129646086686</v>
      </c>
      <c r="V217" s="16">
        <f t="shared" si="48"/>
        <v>239.99780121116632</v>
      </c>
      <c r="W217" s="7">
        <f t="shared" si="49"/>
        <v>11.999890060558316</v>
      </c>
    </row>
    <row r="218" spans="2:23" x14ac:dyDescent="0.25">
      <c r="B218" t="s">
        <v>158</v>
      </c>
      <c r="G218" t="s">
        <v>155</v>
      </c>
      <c r="H218">
        <v>4</v>
      </c>
      <c r="I218" t="s">
        <v>20</v>
      </c>
      <c r="J218" s="19">
        <f t="shared" si="50"/>
        <v>1.8191666666666668E-2</v>
      </c>
      <c r="K218" s="5">
        <f t="shared" si="39"/>
        <v>0.56539700000000004</v>
      </c>
      <c r="N218" s="6">
        <f t="shared" si="40"/>
        <v>4.005504587155964</v>
      </c>
      <c r="O218" s="6">
        <f t="shared" si="41"/>
        <v>0.20027522935779821</v>
      </c>
      <c r="P218" s="6">
        <f t="shared" si="42"/>
        <v>6.6758409785932731</v>
      </c>
      <c r="Q218" s="6">
        <f t="shared" si="43"/>
        <v>0.33379204892966363</v>
      </c>
      <c r="R218" s="7">
        <f t="shared" si="44"/>
        <v>9.5999120484466545</v>
      </c>
      <c r="S218" s="7">
        <f t="shared" si="45"/>
        <v>0.47999560242233275</v>
      </c>
      <c r="T218" s="16">
        <f t="shared" si="46"/>
        <v>15.199860743373872</v>
      </c>
      <c r="U218" s="7">
        <f t="shared" si="47"/>
        <v>0.7599930371686936</v>
      </c>
      <c r="V218" s="16">
        <f t="shared" si="48"/>
        <v>19.199824096893309</v>
      </c>
      <c r="W218" s="7">
        <f t="shared" si="49"/>
        <v>0.95999120484466549</v>
      </c>
    </row>
    <row r="219" spans="2:23" x14ac:dyDescent="0.25">
      <c r="B219" t="s">
        <v>159</v>
      </c>
      <c r="G219" t="s">
        <v>134</v>
      </c>
      <c r="H219">
        <v>4</v>
      </c>
      <c r="I219" t="s">
        <v>20</v>
      </c>
      <c r="J219" s="19">
        <f t="shared" si="50"/>
        <v>1.8191666666666668E-2</v>
      </c>
      <c r="K219" s="5">
        <f t="shared" si="39"/>
        <v>0.56539700000000004</v>
      </c>
      <c r="N219" s="6">
        <f t="shared" si="40"/>
        <v>4.005504587155964</v>
      </c>
      <c r="O219" s="6">
        <f t="shared" si="41"/>
        <v>0.20027522935779821</v>
      </c>
      <c r="P219" s="6">
        <f t="shared" si="42"/>
        <v>6.6758409785932731</v>
      </c>
      <c r="Q219" s="6">
        <f t="shared" si="43"/>
        <v>0.33379204892966363</v>
      </c>
      <c r="R219" s="7">
        <f t="shared" si="44"/>
        <v>9.5999120484466545</v>
      </c>
      <c r="S219" s="7">
        <f t="shared" si="45"/>
        <v>0.47999560242233275</v>
      </c>
      <c r="T219" s="16">
        <f t="shared" si="46"/>
        <v>15.199860743373872</v>
      </c>
      <c r="U219" s="7">
        <f t="shared" si="47"/>
        <v>0.7599930371686936</v>
      </c>
      <c r="V219" s="16">
        <f t="shared" si="48"/>
        <v>19.199824096893309</v>
      </c>
      <c r="W219" s="7">
        <f t="shared" si="49"/>
        <v>0.95999120484466549</v>
      </c>
    </row>
    <row r="220" spans="2:23" x14ac:dyDescent="0.25">
      <c r="B220" t="s">
        <v>160</v>
      </c>
      <c r="G220" t="s">
        <v>97</v>
      </c>
      <c r="H220">
        <v>4</v>
      </c>
      <c r="I220" t="s">
        <v>20</v>
      </c>
      <c r="J220" s="19">
        <f t="shared" si="50"/>
        <v>1.8191666666666668E-2</v>
      </c>
      <c r="K220" s="5">
        <f t="shared" si="39"/>
        <v>0.56539700000000004</v>
      </c>
      <c r="N220" s="6">
        <f t="shared" si="40"/>
        <v>60.082568807339456</v>
      </c>
      <c r="O220" s="6">
        <f t="shared" si="41"/>
        <v>3.0041284403669728</v>
      </c>
      <c r="P220" s="6">
        <f t="shared" si="42"/>
        <v>100.1376146788991</v>
      </c>
      <c r="Q220" s="6">
        <f t="shared" si="43"/>
        <v>5.0068807339449553</v>
      </c>
      <c r="R220" s="7">
        <f t="shared" si="44"/>
        <v>143.99868072669983</v>
      </c>
      <c r="S220" s="7">
        <f t="shared" si="45"/>
        <v>7.1999340363349917</v>
      </c>
      <c r="T220" s="16">
        <f t="shared" si="46"/>
        <v>227.99791115060808</v>
      </c>
      <c r="U220" s="7">
        <f t="shared" si="47"/>
        <v>11.399895557530403</v>
      </c>
      <c r="V220" s="16">
        <f t="shared" si="48"/>
        <v>287.99736145339966</v>
      </c>
      <c r="W220" s="7">
        <f t="shared" si="49"/>
        <v>14.399868072669983</v>
      </c>
    </row>
    <row r="221" spans="2:23" x14ac:dyDescent="0.25">
      <c r="B221" t="s">
        <v>161</v>
      </c>
      <c r="G221" t="s">
        <v>97</v>
      </c>
      <c r="H221">
        <v>4</v>
      </c>
      <c r="I221" t="s">
        <v>20</v>
      </c>
      <c r="J221" s="19">
        <f t="shared" si="50"/>
        <v>1.8191666666666668E-2</v>
      </c>
      <c r="K221" s="5">
        <f t="shared" si="39"/>
        <v>0.56539700000000004</v>
      </c>
      <c r="N221" s="6">
        <f t="shared" si="40"/>
        <v>10.013761467889909</v>
      </c>
      <c r="O221" s="6">
        <f t="shared" si="41"/>
        <v>0.50068807339449539</v>
      </c>
      <c r="P221" s="6">
        <f t="shared" si="42"/>
        <v>16.689602446483182</v>
      </c>
      <c r="Q221" s="6">
        <f t="shared" si="43"/>
        <v>0.83448012232415913</v>
      </c>
      <c r="R221" s="7">
        <f t="shared" si="44"/>
        <v>23.999780121116636</v>
      </c>
      <c r="S221" s="7">
        <f t="shared" si="45"/>
        <v>1.1999890060558318</v>
      </c>
      <c r="T221" s="16">
        <f t="shared" si="46"/>
        <v>37.999651858434675</v>
      </c>
      <c r="U221" s="7">
        <f t="shared" si="47"/>
        <v>1.8999825929217338</v>
      </c>
      <c r="V221" s="16">
        <f t="shared" si="48"/>
        <v>47.999560242233272</v>
      </c>
      <c r="W221" s="7">
        <f t="shared" si="49"/>
        <v>2.3999780121116636</v>
      </c>
    </row>
    <row r="222" spans="2:23" x14ac:dyDescent="0.25">
      <c r="B222" t="s">
        <v>162</v>
      </c>
      <c r="G222" t="s">
        <v>155</v>
      </c>
      <c r="H222">
        <v>4</v>
      </c>
      <c r="I222" t="s">
        <v>20</v>
      </c>
      <c r="J222" s="19">
        <f t="shared" si="50"/>
        <v>1.8191666666666668E-2</v>
      </c>
      <c r="K222" s="5">
        <f t="shared" si="39"/>
        <v>0.56539700000000004</v>
      </c>
      <c r="N222" s="6">
        <f t="shared" si="40"/>
        <v>100.13761467889908</v>
      </c>
      <c r="O222" s="6">
        <f t="shared" si="41"/>
        <v>5.0068807339449544</v>
      </c>
      <c r="P222" s="6">
        <f t="shared" si="42"/>
        <v>166.89602446483181</v>
      </c>
      <c r="Q222" s="6">
        <f t="shared" si="43"/>
        <v>8.3448012232415909</v>
      </c>
      <c r="R222" s="7">
        <f t="shared" si="44"/>
        <v>239.99780121116632</v>
      </c>
      <c r="S222" s="7">
        <f t="shared" si="45"/>
        <v>11.999890060558316</v>
      </c>
      <c r="T222" s="16">
        <f t="shared" si="46"/>
        <v>379.99651858434675</v>
      </c>
      <c r="U222" s="7">
        <f t="shared" si="47"/>
        <v>18.999825929217337</v>
      </c>
      <c r="V222" s="16">
        <f t="shared" si="48"/>
        <v>479.99560242233264</v>
      </c>
      <c r="W222" s="7">
        <f t="shared" si="49"/>
        <v>23.999780121116633</v>
      </c>
    </row>
    <row r="223" spans="2:23" x14ac:dyDescent="0.25">
      <c r="B223" t="s">
        <v>163</v>
      </c>
      <c r="G223" t="s">
        <v>97</v>
      </c>
      <c r="H223">
        <v>4</v>
      </c>
      <c r="I223" t="s">
        <v>20</v>
      </c>
      <c r="J223" s="19">
        <f t="shared" si="50"/>
        <v>1.8191666666666668E-2</v>
      </c>
      <c r="K223" s="5">
        <f t="shared" si="39"/>
        <v>0.56539700000000004</v>
      </c>
      <c r="N223" s="6">
        <f t="shared" si="40"/>
        <v>4.005504587155964</v>
      </c>
      <c r="O223" s="6">
        <f t="shared" si="41"/>
        <v>0.20027522935779821</v>
      </c>
      <c r="P223" s="6">
        <f t="shared" si="42"/>
        <v>6.6758409785932731</v>
      </c>
      <c r="Q223" s="6">
        <f t="shared" si="43"/>
        <v>0.33379204892966363</v>
      </c>
      <c r="R223" s="7">
        <f t="shared" si="44"/>
        <v>9.5999120484466545</v>
      </c>
      <c r="S223" s="7">
        <f t="shared" si="45"/>
        <v>0.47999560242233275</v>
      </c>
      <c r="T223" s="16">
        <f t="shared" si="46"/>
        <v>15.199860743373872</v>
      </c>
      <c r="U223" s="7">
        <f t="shared" si="47"/>
        <v>0.7599930371686936</v>
      </c>
      <c r="V223" s="16">
        <f t="shared" si="48"/>
        <v>19.199824096893309</v>
      </c>
      <c r="W223" s="7">
        <f t="shared" si="49"/>
        <v>0.95999120484466549</v>
      </c>
    </row>
    <row r="224" spans="2:23" x14ac:dyDescent="0.25">
      <c r="B224" t="s">
        <v>164</v>
      </c>
      <c r="G224" t="s">
        <v>155</v>
      </c>
      <c r="H224">
        <v>4</v>
      </c>
      <c r="I224" t="s">
        <v>20</v>
      </c>
      <c r="J224" s="19">
        <f t="shared" si="50"/>
        <v>1.8191666666666668E-2</v>
      </c>
      <c r="K224" s="5">
        <f t="shared" si="39"/>
        <v>0.56539700000000004</v>
      </c>
      <c r="N224" s="6">
        <f t="shared" si="40"/>
        <v>4.005504587155964</v>
      </c>
      <c r="O224" s="6">
        <f t="shared" si="41"/>
        <v>0.20027522935779821</v>
      </c>
      <c r="P224" s="6">
        <f t="shared" si="42"/>
        <v>6.6758409785932731</v>
      </c>
      <c r="Q224" s="6">
        <f t="shared" si="43"/>
        <v>0.33379204892966363</v>
      </c>
      <c r="R224" s="7">
        <f t="shared" si="44"/>
        <v>9.5999120484466545</v>
      </c>
      <c r="S224" s="7">
        <f t="shared" si="45"/>
        <v>0.47999560242233275</v>
      </c>
      <c r="T224" s="16">
        <f t="shared" si="46"/>
        <v>15.199860743373872</v>
      </c>
      <c r="U224" s="7">
        <f t="shared" si="47"/>
        <v>0.7599930371686936</v>
      </c>
      <c r="V224" s="16">
        <f t="shared" si="48"/>
        <v>19.199824096893309</v>
      </c>
      <c r="W224" s="7">
        <f t="shared" si="49"/>
        <v>0.95999120484466549</v>
      </c>
    </row>
    <row r="225" spans="2:23" x14ac:dyDescent="0.25">
      <c r="B225" t="s">
        <v>168</v>
      </c>
      <c r="G225" t="s">
        <v>6</v>
      </c>
      <c r="H225">
        <v>50</v>
      </c>
      <c r="I225" t="s">
        <v>20</v>
      </c>
      <c r="J225" s="19">
        <f t="shared" si="50"/>
        <v>0.22739583333333332</v>
      </c>
      <c r="K225" s="5">
        <f t="shared" si="39"/>
        <v>7.0674624999999995</v>
      </c>
      <c r="N225" s="6">
        <f t="shared" si="40"/>
        <v>4.005504587155964</v>
      </c>
      <c r="O225" s="6">
        <f t="shared" si="41"/>
        <v>0.20027522935779821</v>
      </c>
      <c r="P225" s="6">
        <f t="shared" si="42"/>
        <v>6.6758409785932731</v>
      </c>
      <c r="Q225" s="6">
        <f t="shared" si="43"/>
        <v>0.33379204892966363</v>
      </c>
      <c r="R225" s="7">
        <f t="shared" si="44"/>
        <v>9.5999120484466545</v>
      </c>
      <c r="S225" s="7">
        <f t="shared" si="45"/>
        <v>0.47999560242233275</v>
      </c>
      <c r="T225" s="16">
        <f t="shared" si="46"/>
        <v>15.199860743373872</v>
      </c>
      <c r="U225" s="7">
        <f t="shared" si="47"/>
        <v>0.7599930371686936</v>
      </c>
      <c r="V225" s="16">
        <f t="shared" si="48"/>
        <v>19.199824096893309</v>
      </c>
      <c r="W225" s="7">
        <f t="shared" si="49"/>
        <v>0.95999120484466549</v>
      </c>
    </row>
    <row r="226" spans="2:23" x14ac:dyDescent="0.25">
      <c r="B226" t="s">
        <v>165</v>
      </c>
      <c r="G226">
        <v>25</v>
      </c>
      <c r="H226">
        <v>4</v>
      </c>
      <c r="I226" t="s">
        <v>20</v>
      </c>
      <c r="J226" s="19">
        <f t="shared" si="50"/>
        <v>1.8191666666666668E-2</v>
      </c>
      <c r="K226" s="5">
        <f t="shared" si="39"/>
        <v>0.56539700000000004</v>
      </c>
      <c r="N226" s="6">
        <f t="shared" si="40"/>
        <v>4.005504587155964</v>
      </c>
      <c r="O226" s="6">
        <f t="shared" si="41"/>
        <v>0.20027522935779821</v>
      </c>
      <c r="P226" s="6">
        <f t="shared" si="42"/>
        <v>6.6758409785932731</v>
      </c>
      <c r="Q226" s="6">
        <f t="shared" si="43"/>
        <v>0.33379204892966363</v>
      </c>
      <c r="R226" s="7">
        <f t="shared" si="44"/>
        <v>9.5999120484466545</v>
      </c>
      <c r="S226" s="7">
        <f t="shared" si="45"/>
        <v>0.47999560242233275</v>
      </c>
      <c r="T226" s="16">
        <f t="shared" si="46"/>
        <v>15.199860743373872</v>
      </c>
      <c r="U226" s="7">
        <f t="shared" si="47"/>
        <v>0.7599930371686936</v>
      </c>
      <c r="V226" s="16">
        <f t="shared" si="48"/>
        <v>19.199824096893309</v>
      </c>
      <c r="W226" s="7">
        <f t="shared" si="49"/>
        <v>0.95999120484466549</v>
      </c>
    </row>
    <row r="227" spans="2:23" x14ac:dyDescent="0.25">
      <c r="B227" t="s">
        <v>166</v>
      </c>
      <c r="G227" t="s">
        <v>167</v>
      </c>
      <c r="H227">
        <v>4</v>
      </c>
      <c r="I227" t="s">
        <v>20</v>
      </c>
      <c r="J227" s="19">
        <f t="shared" si="50"/>
        <v>1.8191666666666668E-2</v>
      </c>
      <c r="K227" s="5">
        <f t="shared" si="39"/>
        <v>0.56539700000000004</v>
      </c>
      <c r="N227" s="6">
        <f t="shared" si="40"/>
        <v>4.005504587155964</v>
      </c>
      <c r="O227" s="6">
        <f t="shared" si="41"/>
        <v>0.20027522935779821</v>
      </c>
      <c r="P227" s="6">
        <f t="shared" si="42"/>
        <v>6.6758409785932731</v>
      </c>
      <c r="Q227" s="6">
        <f t="shared" si="43"/>
        <v>0.33379204892966363</v>
      </c>
      <c r="R227" s="7">
        <f t="shared" si="44"/>
        <v>9.5999120484466545</v>
      </c>
      <c r="S227" s="7">
        <f t="shared" si="45"/>
        <v>0.47999560242233275</v>
      </c>
      <c r="T227" s="16">
        <f t="shared" si="46"/>
        <v>15.199860743373872</v>
      </c>
      <c r="U227" s="7">
        <f t="shared" si="47"/>
        <v>0.7599930371686936</v>
      </c>
      <c r="V227" s="16">
        <f t="shared" si="48"/>
        <v>19.199824096893309</v>
      </c>
      <c r="W227" s="7">
        <f t="shared" si="49"/>
        <v>0.95999120484466549</v>
      </c>
    </row>
    <row r="228" spans="2:23" x14ac:dyDescent="0.25">
      <c r="B228" t="s">
        <v>169</v>
      </c>
      <c r="G228" t="s">
        <v>6</v>
      </c>
      <c r="H228">
        <v>60</v>
      </c>
      <c r="I228" t="s">
        <v>20</v>
      </c>
      <c r="J228" s="19">
        <f t="shared" si="50"/>
        <v>0.27287500000000003</v>
      </c>
      <c r="K228" s="5">
        <f t="shared" si="39"/>
        <v>8.4809549999999998</v>
      </c>
      <c r="N228" s="6">
        <f t="shared" si="40"/>
        <v>4.005504587155964</v>
      </c>
      <c r="O228" s="6">
        <f t="shared" si="41"/>
        <v>0.20027522935779821</v>
      </c>
      <c r="P228" s="6">
        <f t="shared" si="42"/>
        <v>6.6758409785932731</v>
      </c>
      <c r="Q228" s="6">
        <f t="shared" si="43"/>
        <v>0.33379204892966363</v>
      </c>
      <c r="R228" s="7">
        <f t="shared" si="44"/>
        <v>9.5999120484466545</v>
      </c>
      <c r="S228" s="7">
        <f t="shared" si="45"/>
        <v>0.47999560242233275</v>
      </c>
      <c r="T228" s="16">
        <f t="shared" si="46"/>
        <v>15.199860743373872</v>
      </c>
      <c r="U228" s="7">
        <f t="shared" si="47"/>
        <v>0.7599930371686936</v>
      </c>
      <c r="V228" s="16">
        <f t="shared" si="48"/>
        <v>19.199824096893309</v>
      </c>
      <c r="W228" s="7">
        <f t="shared" si="49"/>
        <v>0.95999120484466549</v>
      </c>
    </row>
    <row r="229" spans="2:23" ht="15.75" x14ac:dyDescent="0.25">
      <c r="B229" s="17" t="s">
        <v>1302</v>
      </c>
      <c r="C229" s="17"/>
      <c r="D229" s="17"/>
      <c r="E229" s="17"/>
      <c r="F229" s="17"/>
      <c r="G229" t="s">
        <v>170</v>
      </c>
      <c r="H229">
        <v>10</v>
      </c>
      <c r="I229" t="s">
        <v>20</v>
      </c>
      <c r="J229" s="19">
        <f t="shared" si="50"/>
        <v>4.5479166666666668E-2</v>
      </c>
      <c r="K229" s="5">
        <f t="shared" si="39"/>
        <v>1.4134925</v>
      </c>
      <c r="N229" s="6">
        <f t="shared" si="40"/>
        <v>4.005504587155964</v>
      </c>
      <c r="O229" s="6">
        <f t="shared" si="41"/>
        <v>0.20027522935779821</v>
      </c>
      <c r="P229" s="6">
        <f t="shared" si="42"/>
        <v>6.6758409785932731</v>
      </c>
      <c r="Q229" s="6">
        <f t="shared" si="43"/>
        <v>0.33379204892966363</v>
      </c>
      <c r="R229" s="7">
        <f t="shared" si="44"/>
        <v>9.5999120484466545</v>
      </c>
      <c r="S229" s="7">
        <f t="shared" si="45"/>
        <v>0.47999560242233275</v>
      </c>
      <c r="T229" s="16">
        <f t="shared" si="46"/>
        <v>15.199860743373872</v>
      </c>
      <c r="U229" s="7">
        <f t="shared" si="47"/>
        <v>0.7599930371686936</v>
      </c>
      <c r="V229" s="16">
        <f t="shared" si="48"/>
        <v>19.199824096893309</v>
      </c>
      <c r="W229" s="7">
        <f t="shared" si="49"/>
        <v>0.95999120484466549</v>
      </c>
    </row>
    <row r="230" spans="2:23" x14ac:dyDescent="0.25">
      <c r="B230" t="s">
        <v>171</v>
      </c>
      <c r="G230" t="s">
        <v>6</v>
      </c>
      <c r="H230">
        <v>100</v>
      </c>
      <c r="I230" t="s">
        <v>20</v>
      </c>
      <c r="J230" s="19">
        <f t="shared" si="50"/>
        <v>0.45479166666666665</v>
      </c>
      <c r="K230" s="5">
        <f t="shared" si="39"/>
        <v>14.134924999999999</v>
      </c>
      <c r="N230" s="6">
        <f>+$N$54*J239</f>
        <v>6.0082568807339447</v>
      </c>
      <c r="O230" s="6">
        <f t="shared" si="41"/>
        <v>0.30041284403669721</v>
      </c>
      <c r="P230" s="6">
        <f>+$P$54*J239</f>
        <v>10.013761467889909</v>
      </c>
      <c r="Q230" s="6">
        <f t="shared" si="43"/>
        <v>0.50068807339449539</v>
      </c>
      <c r="R230" s="7">
        <f>+$R$54*J239</f>
        <v>14.39986807266998</v>
      </c>
      <c r="S230" s="7">
        <f t="shared" si="45"/>
        <v>0.71999340363349895</v>
      </c>
      <c r="T230" s="16">
        <f>+$T$54*J239</f>
        <v>22.799791115060803</v>
      </c>
      <c r="U230" s="7">
        <f t="shared" si="47"/>
        <v>1.1399895557530402</v>
      </c>
      <c r="V230" s="16">
        <f>+$V$54*J239</f>
        <v>28.79973614533996</v>
      </c>
      <c r="W230" s="7">
        <f t="shared" si="49"/>
        <v>1.4399868072669979</v>
      </c>
    </row>
    <row r="231" spans="2:23" x14ac:dyDescent="0.25">
      <c r="B231" t="s">
        <v>172</v>
      </c>
      <c r="G231" t="s">
        <v>97</v>
      </c>
      <c r="H231">
        <v>4</v>
      </c>
      <c r="I231" t="s">
        <v>20</v>
      </c>
      <c r="J231" s="19">
        <f t="shared" si="50"/>
        <v>1.8191666666666668E-2</v>
      </c>
      <c r="K231" s="5">
        <f t="shared" si="39"/>
        <v>0.56539700000000004</v>
      </c>
      <c r="N231" s="6">
        <f t="shared" ref="N231:N237" si="51">+$N$54*J241</f>
        <v>4.005504587155964</v>
      </c>
      <c r="O231" s="6">
        <f t="shared" si="41"/>
        <v>0.20027522935779821</v>
      </c>
      <c r="P231" s="6">
        <f t="shared" ref="P231:P237" si="52">+$P$54*J241</f>
        <v>6.6758409785932731</v>
      </c>
      <c r="Q231" s="6">
        <f t="shared" si="43"/>
        <v>0.33379204892966363</v>
      </c>
      <c r="R231" s="7">
        <f t="shared" ref="R231:R237" si="53">+$R$54*J241</f>
        <v>9.5999120484466545</v>
      </c>
      <c r="S231" s="7">
        <f t="shared" si="45"/>
        <v>0.47999560242233275</v>
      </c>
      <c r="T231" s="16">
        <f t="shared" ref="T231:T237" si="54">+$T$54*J241</f>
        <v>15.199860743373872</v>
      </c>
      <c r="U231" s="7">
        <f t="shared" si="47"/>
        <v>0.7599930371686936</v>
      </c>
      <c r="V231" s="16">
        <f t="shared" ref="V231:V237" si="55">+$V$54*J241</f>
        <v>19.199824096893309</v>
      </c>
      <c r="W231" s="7">
        <f t="shared" si="49"/>
        <v>0.95999120484466549</v>
      </c>
    </row>
    <row r="232" spans="2:23" x14ac:dyDescent="0.25">
      <c r="B232" t="s">
        <v>173</v>
      </c>
      <c r="G232" t="s">
        <v>155</v>
      </c>
      <c r="H232">
        <v>4</v>
      </c>
      <c r="I232" t="s">
        <v>20</v>
      </c>
      <c r="J232" s="19">
        <f t="shared" si="50"/>
        <v>1.8191666666666668E-2</v>
      </c>
      <c r="K232" s="5">
        <f t="shared" si="39"/>
        <v>0.56539700000000004</v>
      </c>
      <c r="N232" s="6">
        <f t="shared" si="51"/>
        <v>4.005504587155964</v>
      </c>
      <c r="O232" s="6">
        <f t="shared" si="41"/>
        <v>0.20027522935779821</v>
      </c>
      <c r="P232" s="6">
        <f t="shared" si="52"/>
        <v>6.6758409785932731</v>
      </c>
      <c r="Q232" s="6">
        <f t="shared" si="43"/>
        <v>0.33379204892966363</v>
      </c>
      <c r="R232" s="7">
        <f t="shared" si="53"/>
        <v>9.5999120484466545</v>
      </c>
      <c r="S232" s="7">
        <f t="shared" si="45"/>
        <v>0.47999560242233275</v>
      </c>
      <c r="T232" s="16">
        <f t="shared" si="54"/>
        <v>15.199860743373872</v>
      </c>
      <c r="U232" s="7">
        <f t="shared" si="47"/>
        <v>0.7599930371686936</v>
      </c>
      <c r="V232" s="16">
        <f t="shared" si="55"/>
        <v>19.199824096893309</v>
      </c>
      <c r="W232" s="7">
        <f t="shared" si="49"/>
        <v>0.95999120484466549</v>
      </c>
    </row>
    <row r="233" spans="2:23" x14ac:dyDescent="0.25">
      <c r="B233" t="s">
        <v>174</v>
      </c>
      <c r="G233" t="s">
        <v>97</v>
      </c>
      <c r="H233">
        <v>4</v>
      </c>
      <c r="I233" t="s">
        <v>20</v>
      </c>
      <c r="J233" s="19">
        <f t="shared" si="50"/>
        <v>1.8191666666666668E-2</v>
      </c>
      <c r="K233" s="5">
        <f t="shared" si="39"/>
        <v>0.56539700000000004</v>
      </c>
      <c r="N233" s="6">
        <f t="shared" si="51"/>
        <v>4.005504587155964</v>
      </c>
      <c r="O233" s="6">
        <f t="shared" si="41"/>
        <v>0.20027522935779821</v>
      </c>
      <c r="P233" s="6">
        <f t="shared" si="52"/>
        <v>6.6758409785932731</v>
      </c>
      <c r="Q233" s="6">
        <f t="shared" si="43"/>
        <v>0.33379204892966363</v>
      </c>
      <c r="R233" s="7">
        <f t="shared" si="53"/>
        <v>9.5999120484466545</v>
      </c>
      <c r="S233" s="7">
        <f t="shared" si="45"/>
        <v>0.47999560242233275</v>
      </c>
      <c r="T233" s="16">
        <f t="shared" si="54"/>
        <v>15.199860743373872</v>
      </c>
      <c r="U233" s="7">
        <f t="shared" si="47"/>
        <v>0.7599930371686936</v>
      </c>
      <c r="V233" s="16">
        <f t="shared" si="55"/>
        <v>19.199824096893309</v>
      </c>
      <c r="W233" s="7">
        <f t="shared" si="49"/>
        <v>0.95999120484466549</v>
      </c>
    </row>
    <row r="234" spans="2:23" x14ac:dyDescent="0.25">
      <c r="B234" t="s">
        <v>175</v>
      </c>
      <c r="G234" t="s">
        <v>155</v>
      </c>
      <c r="H234">
        <v>4</v>
      </c>
      <c r="I234" t="s">
        <v>20</v>
      </c>
      <c r="J234" s="19">
        <f t="shared" si="50"/>
        <v>1.8191666666666668E-2</v>
      </c>
      <c r="K234" s="5">
        <f t="shared" si="39"/>
        <v>0.56539700000000004</v>
      </c>
      <c r="N234" s="6">
        <f t="shared" si="51"/>
        <v>12.016513761467889</v>
      </c>
      <c r="O234" s="6">
        <f t="shared" si="41"/>
        <v>0.60082568807339443</v>
      </c>
      <c r="P234" s="6">
        <f t="shared" si="52"/>
        <v>20.027522935779817</v>
      </c>
      <c r="Q234" s="6">
        <f t="shared" si="43"/>
        <v>1.0013761467889908</v>
      </c>
      <c r="R234" s="7">
        <f t="shared" si="53"/>
        <v>28.79973614533996</v>
      </c>
      <c r="S234" s="7">
        <f t="shared" si="45"/>
        <v>1.4399868072669979</v>
      </c>
      <c r="T234" s="16">
        <f t="shared" si="54"/>
        <v>45.599582230121605</v>
      </c>
      <c r="U234" s="7">
        <f t="shared" si="47"/>
        <v>2.2799791115060803</v>
      </c>
      <c r="V234" s="16">
        <f t="shared" si="55"/>
        <v>57.59947229067992</v>
      </c>
      <c r="W234" s="7">
        <f t="shared" si="49"/>
        <v>2.8799736145339958</v>
      </c>
    </row>
    <row r="235" spans="2:23" x14ac:dyDescent="0.25">
      <c r="B235" t="s">
        <v>180</v>
      </c>
      <c r="G235" t="s">
        <v>176</v>
      </c>
      <c r="H235">
        <v>4</v>
      </c>
      <c r="I235" t="s">
        <v>20</v>
      </c>
      <c r="J235" s="19">
        <f t="shared" si="50"/>
        <v>1.8191666666666668E-2</v>
      </c>
      <c r="K235" s="5">
        <f t="shared" si="39"/>
        <v>0.56539700000000004</v>
      </c>
      <c r="N235" s="6">
        <f t="shared" si="51"/>
        <v>12.016513761467889</v>
      </c>
      <c r="O235" s="6">
        <f t="shared" si="41"/>
        <v>0.60082568807339443</v>
      </c>
      <c r="P235" s="6">
        <f t="shared" si="52"/>
        <v>20.027522935779817</v>
      </c>
      <c r="Q235" s="6">
        <f t="shared" si="43"/>
        <v>1.0013761467889908</v>
      </c>
      <c r="R235" s="7">
        <f t="shared" si="53"/>
        <v>28.79973614533996</v>
      </c>
      <c r="S235" s="7">
        <f t="shared" si="45"/>
        <v>1.4399868072669979</v>
      </c>
      <c r="T235" s="16">
        <f t="shared" si="54"/>
        <v>45.599582230121605</v>
      </c>
      <c r="U235" s="7">
        <f t="shared" si="47"/>
        <v>2.2799791115060803</v>
      </c>
      <c r="V235" s="16">
        <f t="shared" si="55"/>
        <v>57.59947229067992</v>
      </c>
      <c r="W235" s="7">
        <f t="shared" si="49"/>
        <v>2.8799736145339958</v>
      </c>
    </row>
    <row r="236" spans="2:23" x14ac:dyDescent="0.25">
      <c r="B236" t="s">
        <v>178</v>
      </c>
      <c r="G236" t="s">
        <v>177</v>
      </c>
      <c r="H236">
        <v>4</v>
      </c>
      <c r="I236" t="s">
        <v>20</v>
      </c>
      <c r="J236" s="19">
        <f t="shared" si="50"/>
        <v>1.8191666666666668E-2</v>
      </c>
      <c r="K236" s="5">
        <f t="shared" si="39"/>
        <v>0.56539700000000004</v>
      </c>
      <c r="N236" s="6">
        <f t="shared" si="51"/>
        <v>4.005504587155964</v>
      </c>
      <c r="O236" s="6">
        <f t="shared" si="41"/>
        <v>0.20027522935779821</v>
      </c>
      <c r="P236" s="6">
        <f t="shared" si="52"/>
        <v>6.6758409785932731</v>
      </c>
      <c r="Q236" s="6">
        <f t="shared" si="43"/>
        <v>0.33379204892966363</v>
      </c>
      <c r="R236" s="7">
        <f t="shared" si="53"/>
        <v>9.5999120484466545</v>
      </c>
      <c r="S236" s="7">
        <f t="shared" si="45"/>
        <v>0.47999560242233275</v>
      </c>
      <c r="T236" s="16">
        <f t="shared" si="54"/>
        <v>15.199860743373872</v>
      </c>
      <c r="U236" s="7">
        <f t="shared" si="47"/>
        <v>0.7599930371686936</v>
      </c>
      <c r="V236" s="16">
        <f t="shared" si="55"/>
        <v>19.199824096893309</v>
      </c>
      <c r="W236" s="7">
        <f t="shared" si="49"/>
        <v>0.95999120484466549</v>
      </c>
    </row>
    <row r="237" spans="2:23" x14ac:dyDescent="0.25">
      <c r="B237" t="s">
        <v>179</v>
      </c>
      <c r="G237" t="s">
        <v>177</v>
      </c>
      <c r="H237">
        <v>4</v>
      </c>
      <c r="I237" t="s">
        <v>20</v>
      </c>
      <c r="J237" s="19">
        <f t="shared" si="50"/>
        <v>1.8191666666666668E-2</v>
      </c>
      <c r="K237" s="5">
        <f t="shared" si="39"/>
        <v>0.56539700000000004</v>
      </c>
      <c r="N237" s="6">
        <f t="shared" si="51"/>
        <v>6.0082568807339447</v>
      </c>
      <c r="O237" s="6">
        <f t="shared" si="41"/>
        <v>0.30041284403669721</v>
      </c>
      <c r="P237" s="6">
        <f t="shared" si="52"/>
        <v>10.013761467889909</v>
      </c>
      <c r="Q237" s="6">
        <f t="shared" si="43"/>
        <v>0.50068807339449539</v>
      </c>
      <c r="R237" s="7">
        <f t="shared" si="53"/>
        <v>14.39986807266998</v>
      </c>
      <c r="S237" s="7">
        <f t="shared" si="45"/>
        <v>0.71999340363349895</v>
      </c>
      <c r="T237" s="16">
        <f t="shared" si="54"/>
        <v>22.799791115060803</v>
      </c>
      <c r="U237" s="7">
        <f t="shared" si="47"/>
        <v>1.1399895557530402</v>
      </c>
      <c r="V237" s="16">
        <f t="shared" si="55"/>
        <v>28.79973614533996</v>
      </c>
      <c r="W237" s="7">
        <f t="shared" si="49"/>
        <v>1.4399868072669979</v>
      </c>
    </row>
    <row r="238" spans="2:23" x14ac:dyDescent="0.25">
      <c r="B238" t="s">
        <v>1303</v>
      </c>
      <c r="G238" t="s">
        <v>177</v>
      </c>
      <c r="H238">
        <v>4</v>
      </c>
      <c r="I238" t="s">
        <v>20</v>
      </c>
      <c r="J238" s="19">
        <f t="shared" ref="J238" si="56">+H238/72000*$G$54</f>
        <v>1.8191666666666668E-2</v>
      </c>
      <c r="K238" s="5">
        <f t="shared" ref="K238" si="57">$K$54*J238</f>
        <v>0.56539700000000004</v>
      </c>
      <c r="N238" s="6"/>
      <c r="O238" s="6"/>
      <c r="P238" s="6"/>
      <c r="Q238" s="6"/>
      <c r="R238" s="7"/>
      <c r="S238" s="7"/>
      <c r="T238" s="16"/>
      <c r="U238" s="7"/>
      <c r="V238" s="16"/>
      <c r="W238" s="7"/>
    </row>
    <row r="239" spans="2:23" x14ac:dyDescent="0.25">
      <c r="B239" t="s">
        <v>181</v>
      </c>
      <c r="G239" t="s">
        <v>1305</v>
      </c>
      <c r="H239">
        <v>6</v>
      </c>
      <c r="I239" t="s">
        <v>20</v>
      </c>
      <c r="J239" s="19">
        <f t="shared" si="50"/>
        <v>2.7287499999999999E-2</v>
      </c>
      <c r="K239" s="5">
        <f t="shared" si="39"/>
        <v>0.84809549999999989</v>
      </c>
      <c r="N239" s="6">
        <f>+$N$54*J248</f>
        <v>6.0082568807339447</v>
      </c>
      <c r="O239" s="6">
        <f t="shared" si="41"/>
        <v>0.30041284403669721</v>
      </c>
      <c r="P239" s="6">
        <f>+$P$54*J248</f>
        <v>10.013761467889909</v>
      </c>
      <c r="Q239" s="6">
        <f t="shared" si="43"/>
        <v>0.50068807339449539</v>
      </c>
      <c r="R239" s="7">
        <f>+$R$54*J248</f>
        <v>14.39986807266998</v>
      </c>
      <c r="S239" s="7">
        <f t="shared" si="45"/>
        <v>0.71999340363349895</v>
      </c>
      <c r="T239" s="16">
        <f>+$T$54*J248</f>
        <v>22.799791115060803</v>
      </c>
      <c r="U239" s="7">
        <f t="shared" si="47"/>
        <v>1.1399895557530402</v>
      </c>
      <c r="V239" s="16">
        <f>+$V$54*J248</f>
        <v>28.79973614533996</v>
      </c>
      <c r="W239" s="7">
        <f t="shared" si="49"/>
        <v>1.4399868072669979</v>
      </c>
    </row>
    <row r="240" spans="2:23" x14ac:dyDescent="0.25">
      <c r="B240" t="s">
        <v>1304</v>
      </c>
      <c r="G240" t="s">
        <v>1306</v>
      </c>
      <c r="H240">
        <v>4</v>
      </c>
      <c r="I240" t="s">
        <v>20</v>
      </c>
      <c r="J240" s="19">
        <f t="shared" si="50"/>
        <v>1.8191666666666668E-2</v>
      </c>
      <c r="K240" s="5">
        <f t="shared" si="39"/>
        <v>0.56539700000000004</v>
      </c>
      <c r="N240" s="6"/>
      <c r="O240" s="6"/>
      <c r="P240" s="6"/>
      <c r="Q240" s="6"/>
      <c r="R240" s="7"/>
      <c r="S240" s="7"/>
      <c r="T240" s="16"/>
      <c r="U240" s="7"/>
      <c r="V240" s="16"/>
      <c r="W240" s="7"/>
    </row>
    <row r="241" spans="2:23" x14ac:dyDescent="0.25">
      <c r="B241" t="s">
        <v>182</v>
      </c>
      <c r="G241" t="s">
        <v>183</v>
      </c>
      <c r="H241">
        <v>4</v>
      </c>
      <c r="I241" t="s">
        <v>20</v>
      </c>
      <c r="J241" s="19">
        <f t="shared" si="50"/>
        <v>1.8191666666666668E-2</v>
      </c>
      <c r="K241" s="5">
        <f t="shared" si="39"/>
        <v>0.56539700000000004</v>
      </c>
      <c r="N241" s="6">
        <f>+$N$54*J250</f>
        <v>4.005504587155964</v>
      </c>
      <c r="O241" s="6">
        <f t="shared" si="41"/>
        <v>0.20027522935779821</v>
      </c>
      <c r="P241" s="6">
        <f>+$P$54*J250</f>
        <v>6.6758409785932731</v>
      </c>
      <c r="Q241" s="6">
        <f t="shared" si="43"/>
        <v>0.33379204892966363</v>
      </c>
      <c r="R241" s="7">
        <f>+$R$54*J250</f>
        <v>9.5999120484466545</v>
      </c>
      <c r="S241" s="7">
        <f t="shared" si="45"/>
        <v>0.47999560242233275</v>
      </c>
      <c r="T241" s="16">
        <f>+$T$54*J250</f>
        <v>15.199860743373872</v>
      </c>
      <c r="U241" s="7">
        <f t="shared" si="47"/>
        <v>0.7599930371686936</v>
      </c>
      <c r="V241" s="16">
        <f>+$V$54*J250</f>
        <v>19.199824096893309</v>
      </c>
      <c r="W241" s="7">
        <f t="shared" si="49"/>
        <v>0.95999120484466549</v>
      </c>
    </row>
    <row r="242" spans="2:23" x14ac:dyDescent="0.25">
      <c r="B242" t="s">
        <v>184</v>
      </c>
      <c r="G242" t="s">
        <v>185</v>
      </c>
      <c r="H242">
        <v>4</v>
      </c>
      <c r="I242" t="s">
        <v>20</v>
      </c>
      <c r="J242" s="19">
        <f t="shared" si="50"/>
        <v>1.8191666666666668E-2</v>
      </c>
      <c r="K242" s="5">
        <f t="shared" si="39"/>
        <v>0.56539700000000004</v>
      </c>
      <c r="N242" s="6">
        <f>+$N$54*J251</f>
        <v>4.005504587155964</v>
      </c>
      <c r="O242" s="6">
        <f t="shared" si="41"/>
        <v>0.20027522935779821</v>
      </c>
      <c r="P242" s="6">
        <f>+$P$54*J251</f>
        <v>6.6758409785932731</v>
      </c>
      <c r="Q242" s="6">
        <f t="shared" si="43"/>
        <v>0.33379204892966363</v>
      </c>
      <c r="R242" s="7">
        <f>+$R$54*J251</f>
        <v>9.5999120484466545</v>
      </c>
      <c r="S242" s="7">
        <f t="shared" si="45"/>
        <v>0.47999560242233275</v>
      </c>
      <c r="T242" s="16">
        <f>+$T$54*J251</f>
        <v>15.199860743373872</v>
      </c>
      <c r="U242" s="7">
        <f t="shared" si="47"/>
        <v>0.7599930371686936</v>
      </c>
      <c r="V242" s="16">
        <f>+$V$54*J251</f>
        <v>19.199824096893309</v>
      </c>
      <c r="W242" s="7">
        <f t="shared" si="49"/>
        <v>0.95999120484466549</v>
      </c>
    </row>
    <row r="243" spans="2:23" x14ac:dyDescent="0.25">
      <c r="B243" t="s">
        <v>186</v>
      </c>
      <c r="G243" t="s">
        <v>177</v>
      </c>
      <c r="H243">
        <v>4</v>
      </c>
      <c r="I243" t="s">
        <v>20</v>
      </c>
      <c r="J243" s="19">
        <f t="shared" si="50"/>
        <v>1.8191666666666668E-2</v>
      </c>
      <c r="K243" s="5">
        <f t="shared" si="39"/>
        <v>0.56539700000000004</v>
      </c>
      <c r="N243" s="6">
        <f>+$N$54*J252</f>
        <v>4.005504587155964</v>
      </c>
      <c r="O243" s="6">
        <f t="shared" si="41"/>
        <v>0.20027522935779821</v>
      </c>
      <c r="P243" s="6">
        <f>+$P$54*J252</f>
        <v>6.6758409785932731</v>
      </c>
      <c r="Q243" s="6">
        <f t="shared" si="43"/>
        <v>0.33379204892966363</v>
      </c>
      <c r="R243" s="7">
        <f>+$R$54*J252</f>
        <v>9.5999120484466545</v>
      </c>
      <c r="S243" s="7">
        <f t="shared" si="45"/>
        <v>0.47999560242233275</v>
      </c>
      <c r="T243" s="16">
        <f>+$T$54*J252</f>
        <v>15.199860743373872</v>
      </c>
      <c r="U243" s="7">
        <f t="shared" si="47"/>
        <v>0.7599930371686936</v>
      </c>
      <c r="V243" s="16">
        <f>+$V$54*J252</f>
        <v>19.199824096893309</v>
      </c>
      <c r="W243" s="7">
        <f t="shared" si="49"/>
        <v>0.95999120484466549</v>
      </c>
    </row>
    <row r="244" spans="2:23" x14ac:dyDescent="0.25">
      <c r="B244" t="s">
        <v>188</v>
      </c>
      <c r="G244" t="s">
        <v>155</v>
      </c>
      <c r="H244">
        <v>12</v>
      </c>
      <c r="I244" t="s">
        <v>20</v>
      </c>
      <c r="J244" s="19">
        <f t="shared" si="50"/>
        <v>5.4574999999999999E-2</v>
      </c>
      <c r="K244" s="5">
        <f t="shared" si="39"/>
        <v>1.6961909999999998</v>
      </c>
      <c r="N244" s="6">
        <f>+$N$54*J253</f>
        <v>4.005504587155964</v>
      </c>
      <c r="O244" s="6">
        <f t="shared" si="41"/>
        <v>0.20027522935779821</v>
      </c>
      <c r="P244" s="6">
        <f>+$P$54*J253</f>
        <v>6.6758409785932731</v>
      </c>
      <c r="Q244" s="6">
        <f t="shared" si="43"/>
        <v>0.33379204892966363</v>
      </c>
      <c r="R244" s="7">
        <f>+$R$54*J253</f>
        <v>9.5999120484466545</v>
      </c>
      <c r="S244" s="7">
        <f t="shared" si="45"/>
        <v>0.47999560242233275</v>
      </c>
      <c r="T244" s="16">
        <f>+$T$54*J253</f>
        <v>15.199860743373872</v>
      </c>
      <c r="U244" s="7">
        <f t="shared" si="47"/>
        <v>0.7599930371686936</v>
      </c>
      <c r="V244" s="16">
        <f>+$V$54*J253</f>
        <v>19.199824096893309</v>
      </c>
      <c r="W244" s="7">
        <f t="shared" si="49"/>
        <v>0.95999120484466549</v>
      </c>
    </row>
    <row r="245" spans="2:23" x14ac:dyDescent="0.25">
      <c r="B245" t="s">
        <v>189</v>
      </c>
      <c r="G245" t="s">
        <v>187</v>
      </c>
      <c r="H245">
        <v>12</v>
      </c>
      <c r="I245" t="s">
        <v>20</v>
      </c>
      <c r="J245" s="19">
        <f t="shared" si="50"/>
        <v>5.4574999999999999E-2</v>
      </c>
      <c r="K245" s="5">
        <f t="shared" si="39"/>
        <v>1.6961909999999998</v>
      </c>
      <c r="N245" s="6">
        <f>+$N$54*J256</f>
        <v>6.0082568807339447</v>
      </c>
      <c r="O245" s="6">
        <f t="shared" si="41"/>
        <v>0.30041284403669721</v>
      </c>
      <c r="P245" s="6">
        <f>+$P$54*J256</f>
        <v>10.013761467889909</v>
      </c>
      <c r="Q245" s="6">
        <f t="shared" si="43"/>
        <v>0.50068807339449539</v>
      </c>
      <c r="R245" s="7">
        <f>+$R$54*J256</f>
        <v>14.39986807266998</v>
      </c>
      <c r="S245" s="7">
        <f t="shared" si="45"/>
        <v>0.71999340363349895</v>
      </c>
      <c r="T245" s="16">
        <f>+$T$54*J256</f>
        <v>22.799791115060803</v>
      </c>
      <c r="U245" s="7">
        <f t="shared" si="47"/>
        <v>1.1399895557530402</v>
      </c>
      <c r="V245" s="16">
        <f>+$V$54*J256</f>
        <v>28.79973614533996</v>
      </c>
      <c r="W245" s="7">
        <f t="shared" si="49"/>
        <v>1.4399868072669979</v>
      </c>
    </row>
    <row r="246" spans="2:23" x14ac:dyDescent="0.25">
      <c r="B246" t="s">
        <v>190</v>
      </c>
      <c r="G246" t="s">
        <v>177</v>
      </c>
      <c r="H246">
        <v>4</v>
      </c>
      <c r="I246" t="s">
        <v>20</v>
      </c>
      <c r="J246" s="19">
        <f t="shared" si="50"/>
        <v>1.8191666666666668E-2</v>
      </c>
      <c r="K246" s="5">
        <f t="shared" si="39"/>
        <v>0.56539700000000004</v>
      </c>
      <c r="N246" s="6">
        <f>+$N$54*J257</f>
        <v>4.005504587155964</v>
      </c>
      <c r="O246" s="6">
        <f t="shared" si="41"/>
        <v>0.20027522935779821</v>
      </c>
      <c r="P246" s="6">
        <f>+$P$54*J257</f>
        <v>6.6758409785932731</v>
      </c>
      <c r="Q246" s="6">
        <f t="shared" si="43"/>
        <v>0.33379204892966363</v>
      </c>
      <c r="R246" s="7">
        <f>+$R$54*J257</f>
        <v>9.5999120484466545</v>
      </c>
      <c r="S246" s="7">
        <f t="shared" si="45"/>
        <v>0.47999560242233275</v>
      </c>
      <c r="T246" s="16">
        <f>+$T$54*J257</f>
        <v>15.199860743373872</v>
      </c>
      <c r="U246" s="7">
        <f t="shared" si="47"/>
        <v>0.7599930371686936</v>
      </c>
      <c r="V246" s="16">
        <f>+$V$54*J257</f>
        <v>19.199824096893309</v>
      </c>
      <c r="W246" s="7">
        <f t="shared" si="49"/>
        <v>0.95999120484466549</v>
      </c>
    </row>
    <row r="247" spans="2:23" x14ac:dyDescent="0.25">
      <c r="B247" t="s">
        <v>1307</v>
      </c>
      <c r="G247" t="s">
        <v>191</v>
      </c>
      <c r="H247">
        <v>6</v>
      </c>
      <c r="I247" t="s">
        <v>20</v>
      </c>
      <c r="J247" s="19">
        <f t="shared" si="50"/>
        <v>2.7287499999999999E-2</v>
      </c>
      <c r="K247" s="5">
        <f t="shared" si="39"/>
        <v>0.84809549999999989</v>
      </c>
      <c r="N247" s="6">
        <f>+$N$54*J258</f>
        <v>12.016513761467889</v>
      </c>
      <c r="O247" s="6">
        <f t="shared" si="41"/>
        <v>0.60082568807339443</v>
      </c>
      <c r="P247" s="6">
        <f>+$P$54*J258</f>
        <v>20.027522935779817</v>
      </c>
      <c r="Q247" s="6">
        <f t="shared" si="43"/>
        <v>1.0013761467889908</v>
      </c>
      <c r="R247" s="7">
        <f>+$R$54*J258</f>
        <v>28.79973614533996</v>
      </c>
      <c r="S247" s="7">
        <f t="shared" si="45"/>
        <v>1.4399868072669979</v>
      </c>
      <c r="T247" s="16">
        <f>+$T$54*J258</f>
        <v>45.599582230121605</v>
      </c>
      <c r="U247" s="7">
        <f t="shared" si="47"/>
        <v>2.2799791115060803</v>
      </c>
      <c r="V247" s="16">
        <f>+$V$54*J258</f>
        <v>57.59947229067992</v>
      </c>
      <c r="W247" s="7">
        <f t="shared" si="49"/>
        <v>2.8799736145339958</v>
      </c>
    </row>
    <row r="248" spans="2:23" x14ac:dyDescent="0.25">
      <c r="B248" t="s">
        <v>192</v>
      </c>
      <c r="G248" t="s">
        <v>193</v>
      </c>
      <c r="H248">
        <v>6</v>
      </c>
      <c r="I248" t="s">
        <v>20</v>
      </c>
      <c r="J248" s="19">
        <f t="shared" si="50"/>
        <v>2.7287499999999999E-2</v>
      </c>
      <c r="K248" s="5">
        <f t="shared" si="39"/>
        <v>0.84809549999999989</v>
      </c>
      <c r="N248" s="6">
        <f>+$N$54*J259</f>
        <v>16.022018348623856</v>
      </c>
      <c r="O248" s="6">
        <f t="shared" si="41"/>
        <v>0.80110091743119283</v>
      </c>
      <c r="P248" s="6">
        <f>+$P$54*J259</f>
        <v>26.703363914373092</v>
      </c>
      <c r="Q248" s="6">
        <f t="shared" si="43"/>
        <v>1.3351681957186545</v>
      </c>
      <c r="R248" s="7">
        <f>+$R$54*J259</f>
        <v>38.399648193786618</v>
      </c>
      <c r="S248" s="7">
        <f t="shared" si="45"/>
        <v>1.919982409689331</v>
      </c>
      <c r="T248" s="16">
        <f>+$T$54*J259</f>
        <v>60.799442973495488</v>
      </c>
      <c r="U248" s="7">
        <f t="shared" si="47"/>
        <v>3.0399721486747744</v>
      </c>
      <c r="V248" s="16">
        <f>+$V$54*J259</f>
        <v>76.799296387573236</v>
      </c>
      <c r="W248" s="7">
        <f t="shared" si="49"/>
        <v>3.839964819378662</v>
      </c>
    </row>
    <row r="249" spans="2:23" x14ac:dyDescent="0.25">
      <c r="B249" t="s">
        <v>26</v>
      </c>
      <c r="G249" t="s">
        <v>1308</v>
      </c>
      <c r="H249">
        <v>4</v>
      </c>
      <c r="I249" t="s">
        <v>20</v>
      </c>
      <c r="J249" s="19">
        <f t="shared" si="50"/>
        <v>1.8191666666666668E-2</v>
      </c>
      <c r="K249" s="5">
        <f t="shared" si="39"/>
        <v>0.56539700000000004</v>
      </c>
      <c r="N249" s="6"/>
      <c r="O249" s="6"/>
      <c r="P249" s="6"/>
      <c r="Q249" s="6"/>
      <c r="R249" s="7"/>
      <c r="S249" s="7"/>
      <c r="T249" s="16"/>
      <c r="U249" s="7"/>
      <c r="V249" s="16"/>
      <c r="W249" s="7"/>
    </row>
    <row r="250" spans="2:23" x14ac:dyDescent="0.25">
      <c r="B250" t="s">
        <v>194</v>
      </c>
      <c r="G250" t="s">
        <v>195</v>
      </c>
      <c r="H250">
        <v>4</v>
      </c>
      <c r="I250" t="s">
        <v>20</v>
      </c>
      <c r="J250" s="19">
        <f t="shared" si="50"/>
        <v>1.8191666666666668E-2</v>
      </c>
      <c r="K250" s="5">
        <f t="shared" si="39"/>
        <v>0.56539700000000004</v>
      </c>
      <c r="N250" s="6">
        <f t="shared" ref="N250:N253" si="58">+$N$54*J260</f>
        <v>4.005504587155964</v>
      </c>
      <c r="O250" s="6">
        <f t="shared" si="41"/>
        <v>0.20027522935779821</v>
      </c>
      <c r="P250" s="6">
        <f t="shared" ref="P250:P253" si="59">+$P$54*J260</f>
        <v>6.6758409785932731</v>
      </c>
      <c r="Q250" s="6">
        <f t="shared" si="43"/>
        <v>0.33379204892966363</v>
      </c>
      <c r="R250" s="7">
        <f t="shared" ref="R250:R253" si="60">+$R$54*J260</f>
        <v>9.5999120484466545</v>
      </c>
      <c r="S250" s="7">
        <f t="shared" si="45"/>
        <v>0.47999560242233275</v>
      </c>
      <c r="T250" s="16">
        <f t="shared" ref="T250:T253" si="61">+$T$54*J260</f>
        <v>15.199860743373872</v>
      </c>
      <c r="U250" s="7">
        <f t="shared" si="47"/>
        <v>0.7599930371686936</v>
      </c>
      <c r="V250" s="16">
        <f t="shared" ref="V250:V253" si="62">+$V$54*J260</f>
        <v>19.199824096893309</v>
      </c>
      <c r="W250" s="7">
        <f t="shared" si="49"/>
        <v>0.95999120484466549</v>
      </c>
    </row>
    <row r="251" spans="2:23" x14ac:dyDescent="0.25">
      <c r="B251" t="s">
        <v>196</v>
      </c>
      <c r="G251" t="s">
        <v>197</v>
      </c>
      <c r="H251">
        <v>4</v>
      </c>
      <c r="I251" t="s">
        <v>20</v>
      </c>
      <c r="J251" s="19">
        <f t="shared" si="50"/>
        <v>1.8191666666666668E-2</v>
      </c>
      <c r="K251" s="5">
        <f t="shared" si="39"/>
        <v>0.56539700000000004</v>
      </c>
      <c r="N251" s="6">
        <f t="shared" si="58"/>
        <v>4.005504587155964</v>
      </c>
      <c r="O251" s="6">
        <f t="shared" si="41"/>
        <v>0.20027522935779821</v>
      </c>
      <c r="P251" s="6">
        <f t="shared" si="59"/>
        <v>6.6758409785932731</v>
      </c>
      <c r="Q251" s="6">
        <f t="shared" si="43"/>
        <v>0.33379204892966363</v>
      </c>
      <c r="R251" s="7">
        <f t="shared" si="60"/>
        <v>9.5999120484466545</v>
      </c>
      <c r="S251" s="7">
        <f t="shared" si="45"/>
        <v>0.47999560242233275</v>
      </c>
      <c r="T251" s="16">
        <f t="shared" si="61"/>
        <v>15.199860743373872</v>
      </c>
      <c r="U251" s="7">
        <f t="shared" si="47"/>
        <v>0.7599930371686936</v>
      </c>
      <c r="V251" s="16">
        <f t="shared" si="62"/>
        <v>19.199824096893309</v>
      </c>
      <c r="W251" s="7">
        <f t="shared" si="49"/>
        <v>0.95999120484466549</v>
      </c>
    </row>
    <row r="252" spans="2:23" x14ac:dyDescent="0.25">
      <c r="B252" t="s">
        <v>198</v>
      </c>
      <c r="G252" t="s">
        <v>167</v>
      </c>
      <c r="H252">
        <v>4</v>
      </c>
      <c r="I252" t="s">
        <v>20</v>
      </c>
      <c r="J252" s="19">
        <f t="shared" si="50"/>
        <v>1.8191666666666668E-2</v>
      </c>
      <c r="K252" s="5">
        <f t="shared" si="39"/>
        <v>0.56539700000000004</v>
      </c>
      <c r="N252" s="6">
        <f t="shared" si="58"/>
        <v>4.005504587155964</v>
      </c>
      <c r="O252" s="6">
        <f t="shared" si="41"/>
        <v>0.20027522935779821</v>
      </c>
      <c r="P252" s="6">
        <f t="shared" si="59"/>
        <v>6.6758409785932731</v>
      </c>
      <c r="Q252" s="6">
        <f t="shared" si="43"/>
        <v>0.33379204892966363</v>
      </c>
      <c r="R252" s="7">
        <f t="shared" si="60"/>
        <v>9.5999120484466545</v>
      </c>
      <c r="S252" s="7">
        <f t="shared" si="45"/>
        <v>0.47999560242233275</v>
      </c>
      <c r="T252" s="16">
        <f t="shared" si="61"/>
        <v>15.199860743373872</v>
      </c>
      <c r="U252" s="7">
        <f t="shared" si="47"/>
        <v>0.7599930371686936</v>
      </c>
      <c r="V252" s="16">
        <f t="shared" si="62"/>
        <v>19.199824096893309</v>
      </c>
      <c r="W252" s="7">
        <f t="shared" si="49"/>
        <v>0.95999120484466549</v>
      </c>
    </row>
    <row r="253" spans="2:23" x14ac:dyDescent="0.25">
      <c r="B253" t="s">
        <v>199</v>
      </c>
      <c r="G253" t="s">
        <v>197</v>
      </c>
      <c r="H253">
        <v>4</v>
      </c>
      <c r="I253" t="s">
        <v>20</v>
      </c>
      <c r="J253" s="19">
        <f t="shared" si="50"/>
        <v>1.8191666666666668E-2</v>
      </c>
      <c r="K253" s="5">
        <f t="shared" si="39"/>
        <v>0.56539700000000004</v>
      </c>
      <c r="N253" s="6">
        <f t="shared" si="58"/>
        <v>4.005504587155964</v>
      </c>
      <c r="O253" s="6">
        <f t="shared" si="41"/>
        <v>0.20027522935779821</v>
      </c>
      <c r="P253" s="6">
        <f t="shared" si="59"/>
        <v>6.6758409785932731</v>
      </c>
      <c r="Q253" s="6">
        <f t="shared" si="43"/>
        <v>0.33379204892966363</v>
      </c>
      <c r="R253" s="7">
        <f t="shared" si="60"/>
        <v>9.5999120484466545</v>
      </c>
      <c r="S253" s="7">
        <f t="shared" si="45"/>
        <v>0.47999560242233275</v>
      </c>
      <c r="T253" s="16">
        <f t="shared" si="61"/>
        <v>15.199860743373872</v>
      </c>
      <c r="U253" s="7">
        <f t="shared" si="47"/>
        <v>0.7599930371686936</v>
      </c>
      <c r="V253" s="16">
        <f t="shared" si="62"/>
        <v>19.199824096893309</v>
      </c>
      <c r="W253" s="7">
        <f t="shared" si="49"/>
        <v>0.95999120484466549</v>
      </c>
    </row>
    <row r="254" spans="2:23" ht="15.75" thickBot="1" x14ac:dyDescent="0.3">
      <c r="J254" s="19"/>
      <c r="N254" s="6"/>
      <c r="O254" s="6"/>
      <c r="P254" s="6"/>
      <c r="Q254" s="6"/>
      <c r="R254" s="7"/>
      <c r="S254" s="7"/>
      <c r="T254" s="16"/>
      <c r="U254" s="7"/>
      <c r="V254" s="16"/>
      <c r="W254" s="7"/>
    </row>
    <row r="255" spans="2:23" ht="15.75" thickBot="1" x14ac:dyDescent="0.3">
      <c r="B255" s="18" t="s">
        <v>415</v>
      </c>
      <c r="C255" s="33"/>
      <c r="D255" s="33"/>
      <c r="E255" s="33"/>
      <c r="F255" s="33"/>
      <c r="J255" s="19"/>
      <c r="N255" s="6"/>
      <c r="O255" s="6"/>
      <c r="P255" s="6"/>
      <c r="Q255" s="6"/>
      <c r="R255" s="7"/>
      <c r="S255" s="7"/>
      <c r="T255" s="16"/>
      <c r="U255" s="7"/>
      <c r="V255" s="16"/>
      <c r="W255" s="7"/>
    </row>
    <row r="256" spans="2:23" x14ac:dyDescent="0.25">
      <c r="B256" t="s">
        <v>200</v>
      </c>
      <c r="G256" t="s">
        <v>6</v>
      </c>
      <c r="H256">
        <v>6</v>
      </c>
      <c r="I256" t="s">
        <v>20</v>
      </c>
      <c r="J256" s="19">
        <f t="shared" si="50"/>
        <v>2.7287499999999999E-2</v>
      </c>
      <c r="K256" s="5">
        <f t="shared" si="39"/>
        <v>0.84809549999999989</v>
      </c>
      <c r="N256" s="6">
        <f t="shared" ref="N256:N269" si="63">+$N$54*J264</f>
        <v>6.0082568807339447</v>
      </c>
      <c r="O256" s="6">
        <f t="shared" si="41"/>
        <v>0.30041284403669721</v>
      </c>
      <c r="P256" s="6">
        <f t="shared" ref="P256:P269" si="64">+$P$54*J264</f>
        <v>10.013761467889909</v>
      </c>
      <c r="Q256" s="6">
        <f t="shared" si="43"/>
        <v>0.50068807339449539</v>
      </c>
      <c r="R256" s="7">
        <f t="shared" ref="R256:R269" si="65">+$R$54*J264</f>
        <v>14.39986807266998</v>
      </c>
      <c r="S256" s="7">
        <f t="shared" si="45"/>
        <v>0.71999340363349895</v>
      </c>
      <c r="T256" s="16">
        <f t="shared" ref="T256:T269" si="66">+$T$54*J264</f>
        <v>22.799791115060803</v>
      </c>
      <c r="U256" s="7">
        <f t="shared" si="47"/>
        <v>1.1399895557530402</v>
      </c>
      <c r="V256" s="16">
        <f t="shared" ref="V256:V269" si="67">+$V$54*J264</f>
        <v>28.79973614533996</v>
      </c>
      <c r="W256" s="7">
        <f t="shared" si="49"/>
        <v>1.4399868072669979</v>
      </c>
    </row>
    <row r="257" spans="2:23" x14ac:dyDescent="0.25">
      <c r="B257" t="s">
        <v>201</v>
      </c>
      <c r="G257" t="s">
        <v>204</v>
      </c>
      <c r="H257">
        <v>4</v>
      </c>
      <c r="I257" t="s">
        <v>20</v>
      </c>
      <c r="J257" s="19">
        <f t="shared" si="50"/>
        <v>1.8191666666666668E-2</v>
      </c>
      <c r="K257" s="5">
        <f t="shared" si="39"/>
        <v>0.56539700000000004</v>
      </c>
      <c r="N257" s="6">
        <f t="shared" si="63"/>
        <v>4.005504587155964</v>
      </c>
      <c r="O257" s="6">
        <f t="shared" si="41"/>
        <v>0.20027522935779821</v>
      </c>
      <c r="P257" s="6">
        <f t="shared" si="64"/>
        <v>6.6758409785932731</v>
      </c>
      <c r="Q257" s="6">
        <f t="shared" si="43"/>
        <v>0.33379204892966363</v>
      </c>
      <c r="R257" s="7">
        <f t="shared" si="65"/>
        <v>9.5999120484466545</v>
      </c>
      <c r="S257" s="7">
        <f t="shared" si="45"/>
        <v>0.47999560242233275</v>
      </c>
      <c r="T257" s="16">
        <f t="shared" si="66"/>
        <v>15.199860743373872</v>
      </c>
      <c r="U257" s="7">
        <f t="shared" si="47"/>
        <v>0.7599930371686936</v>
      </c>
      <c r="V257" s="16">
        <f t="shared" si="67"/>
        <v>19.199824096893309</v>
      </c>
      <c r="W257" s="7">
        <f t="shared" si="49"/>
        <v>0.95999120484466549</v>
      </c>
    </row>
    <row r="258" spans="2:23" x14ac:dyDescent="0.25">
      <c r="B258" t="s">
        <v>202</v>
      </c>
      <c r="G258" t="s">
        <v>204</v>
      </c>
      <c r="H258">
        <v>12</v>
      </c>
      <c r="I258" t="s">
        <v>20</v>
      </c>
      <c r="J258" s="19">
        <f t="shared" si="50"/>
        <v>5.4574999999999999E-2</v>
      </c>
      <c r="K258" s="5">
        <f t="shared" si="39"/>
        <v>1.6961909999999998</v>
      </c>
      <c r="N258" s="6">
        <f t="shared" si="63"/>
        <v>4.005504587155964</v>
      </c>
      <c r="O258" s="6">
        <f t="shared" si="41"/>
        <v>0.20027522935779821</v>
      </c>
      <c r="P258" s="6">
        <f t="shared" si="64"/>
        <v>6.6758409785932731</v>
      </c>
      <c r="Q258" s="6">
        <f t="shared" si="43"/>
        <v>0.33379204892966363</v>
      </c>
      <c r="R258" s="7">
        <f t="shared" si="65"/>
        <v>9.5999120484466545</v>
      </c>
      <c r="S258" s="7">
        <f t="shared" si="45"/>
        <v>0.47999560242233275</v>
      </c>
      <c r="T258" s="16">
        <f t="shared" si="66"/>
        <v>15.199860743373872</v>
      </c>
      <c r="U258" s="7">
        <f t="shared" si="47"/>
        <v>0.7599930371686936</v>
      </c>
      <c r="V258" s="16">
        <f t="shared" si="67"/>
        <v>19.199824096893309</v>
      </c>
      <c r="W258" s="7">
        <f t="shared" si="49"/>
        <v>0.95999120484466549</v>
      </c>
    </row>
    <row r="259" spans="2:23" x14ac:dyDescent="0.25">
      <c r="B259" t="s">
        <v>203</v>
      </c>
      <c r="G259" t="s">
        <v>204</v>
      </c>
      <c r="H259">
        <v>16</v>
      </c>
      <c r="I259" t="s">
        <v>20</v>
      </c>
      <c r="J259" s="19">
        <f t="shared" si="50"/>
        <v>7.2766666666666674E-2</v>
      </c>
      <c r="K259" s="5">
        <f t="shared" si="39"/>
        <v>2.2615880000000002</v>
      </c>
      <c r="N259" s="6">
        <f t="shared" si="63"/>
        <v>4.005504587155964</v>
      </c>
      <c r="O259" s="6">
        <f t="shared" si="41"/>
        <v>0.20027522935779821</v>
      </c>
      <c r="P259" s="6">
        <f t="shared" si="64"/>
        <v>6.6758409785932731</v>
      </c>
      <c r="Q259" s="6">
        <f t="shared" si="43"/>
        <v>0.33379204892966363</v>
      </c>
      <c r="R259" s="7">
        <f t="shared" si="65"/>
        <v>9.5999120484466545</v>
      </c>
      <c r="S259" s="7">
        <f t="shared" si="45"/>
        <v>0.47999560242233275</v>
      </c>
      <c r="T259" s="16">
        <f t="shared" si="66"/>
        <v>15.199860743373872</v>
      </c>
      <c r="U259" s="7">
        <f t="shared" si="47"/>
        <v>0.7599930371686936</v>
      </c>
      <c r="V259" s="16">
        <f t="shared" si="67"/>
        <v>19.199824096893309</v>
      </c>
      <c r="W259" s="7">
        <f t="shared" si="49"/>
        <v>0.95999120484466549</v>
      </c>
    </row>
    <row r="260" spans="2:23" x14ac:dyDescent="0.25">
      <c r="B260" t="s">
        <v>450</v>
      </c>
      <c r="G260" t="s">
        <v>204</v>
      </c>
      <c r="H260">
        <v>4</v>
      </c>
      <c r="I260" t="s">
        <v>20</v>
      </c>
      <c r="J260" s="19">
        <f t="shared" si="50"/>
        <v>1.8191666666666668E-2</v>
      </c>
      <c r="K260" s="5">
        <f t="shared" ref="K260:K323" si="68">$K$54*J260</f>
        <v>0.56539700000000004</v>
      </c>
      <c r="N260" s="6">
        <f t="shared" si="63"/>
        <v>4.005504587155964</v>
      </c>
      <c r="O260" s="6">
        <f t="shared" si="41"/>
        <v>0.20027522935779821</v>
      </c>
      <c r="P260" s="6">
        <f t="shared" si="64"/>
        <v>6.6758409785932731</v>
      </c>
      <c r="Q260" s="6">
        <f t="shared" si="43"/>
        <v>0.33379204892966363</v>
      </c>
      <c r="R260" s="7">
        <f t="shared" si="65"/>
        <v>9.5999120484466545</v>
      </c>
      <c r="S260" s="7">
        <f t="shared" si="45"/>
        <v>0.47999560242233275</v>
      </c>
      <c r="T260" s="16">
        <f t="shared" si="66"/>
        <v>15.199860743373872</v>
      </c>
      <c r="U260" s="7">
        <f t="shared" si="47"/>
        <v>0.7599930371686936</v>
      </c>
      <c r="V260" s="16">
        <f t="shared" si="67"/>
        <v>19.199824096893309</v>
      </c>
      <c r="W260" s="7">
        <f t="shared" si="49"/>
        <v>0.95999120484466549</v>
      </c>
    </row>
    <row r="261" spans="2:23" x14ac:dyDescent="0.25">
      <c r="B261" t="s">
        <v>205</v>
      </c>
      <c r="G261" t="s">
        <v>206</v>
      </c>
      <c r="H261">
        <v>4</v>
      </c>
      <c r="I261" t="s">
        <v>20</v>
      </c>
      <c r="J261" s="19">
        <f t="shared" si="50"/>
        <v>1.8191666666666668E-2</v>
      </c>
      <c r="K261" s="5">
        <f t="shared" si="68"/>
        <v>0.56539700000000004</v>
      </c>
      <c r="N261" s="6">
        <f t="shared" si="63"/>
        <v>4.005504587155964</v>
      </c>
      <c r="O261" s="6">
        <f t="shared" si="41"/>
        <v>0.20027522935779821</v>
      </c>
      <c r="P261" s="6">
        <f t="shared" si="64"/>
        <v>6.6758409785932731</v>
      </c>
      <c r="Q261" s="6">
        <f t="shared" si="43"/>
        <v>0.33379204892966363</v>
      </c>
      <c r="R261" s="7">
        <f t="shared" si="65"/>
        <v>9.5999120484466545</v>
      </c>
      <c r="S261" s="7">
        <f t="shared" si="45"/>
        <v>0.47999560242233275</v>
      </c>
      <c r="T261" s="16">
        <f t="shared" si="66"/>
        <v>15.199860743373872</v>
      </c>
      <c r="U261" s="7">
        <f t="shared" si="47"/>
        <v>0.7599930371686936</v>
      </c>
      <c r="V261" s="16">
        <f t="shared" si="67"/>
        <v>19.199824096893309</v>
      </c>
      <c r="W261" s="7">
        <f t="shared" si="49"/>
        <v>0.95999120484466549</v>
      </c>
    </row>
    <row r="262" spans="2:23" x14ac:dyDescent="0.25">
      <c r="B262" t="s">
        <v>207</v>
      </c>
      <c r="G262" t="s">
        <v>97</v>
      </c>
      <c r="H262">
        <v>4</v>
      </c>
      <c r="I262" t="s">
        <v>20</v>
      </c>
      <c r="J262" s="19">
        <f t="shared" si="50"/>
        <v>1.8191666666666668E-2</v>
      </c>
      <c r="K262" s="5">
        <f t="shared" si="68"/>
        <v>0.56539700000000004</v>
      </c>
      <c r="N262" s="6">
        <f t="shared" si="63"/>
        <v>8.011009174311928</v>
      </c>
      <c r="O262" s="6">
        <f t="shared" si="41"/>
        <v>0.40055045871559641</v>
      </c>
      <c r="P262" s="6">
        <f t="shared" si="64"/>
        <v>13.351681957186546</v>
      </c>
      <c r="Q262" s="6">
        <f t="shared" si="43"/>
        <v>0.66758409785932726</v>
      </c>
      <c r="R262" s="7">
        <f t="shared" si="65"/>
        <v>19.199824096893309</v>
      </c>
      <c r="S262" s="7">
        <f t="shared" si="45"/>
        <v>0.95999120484466549</v>
      </c>
      <c r="T262" s="16">
        <f t="shared" si="66"/>
        <v>30.399721486747744</v>
      </c>
      <c r="U262" s="7">
        <f t="shared" si="47"/>
        <v>1.5199860743373872</v>
      </c>
      <c r="V262" s="16">
        <f t="shared" si="67"/>
        <v>38.399648193786618</v>
      </c>
      <c r="W262" s="7">
        <f t="shared" si="49"/>
        <v>1.919982409689331</v>
      </c>
    </row>
    <row r="263" spans="2:23" x14ac:dyDescent="0.25">
      <c r="B263" t="s">
        <v>208</v>
      </c>
      <c r="G263" t="s">
        <v>97</v>
      </c>
      <c r="H263">
        <v>4</v>
      </c>
      <c r="I263" t="s">
        <v>20</v>
      </c>
      <c r="J263" s="19">
        <f t="shared" si="50"/>
        <v>1.8191666666666668E-2</v>
      </c>
      <c r="K263" s="5">
        <f t="shared" si="68"/>
        <v>0.56539700000000004</v>
      </c>
      <c r="N263" s="6">
        <f t="shared" si="63"/>
        <v>4.005504587155964</v>
      </c>
      <c r="O263" s="6">
        <f t="shared" si="41"/>
        <v>0.20027522935779821</v>
      </c>
      <c r="P263" s="6">
        <f t="shared" si="64"/>
        <v>6.6758409785932731</v>
      </c>
      <c r="Q263" s="6">
        <f t="shared" si="43"/>
        <v>0.33379204892966363</v>
      </c>
      <c r="R263" s="7">
        <f t="shared" si="65"/>
        <v>9.5999120484466545</v>
      </c>
      <c r="S263" s="7">
        <f t="shared" si="45"/>
        <v>0.47999560242233275</v>
      </c>
      <c r="T263" s="16">
        <f t="shared" si="66"/>
        <v>15.199860743373872</v>
      </c>
      <c r="U263" s="7">
        <f t="shared" si="47"/>
        <v>0.7599930371686936</v>
      </c>
      <c r="V263" s="16">
        <f t="shared" si="67"/>
        <v>19.199824096893309</v>
      </c>
      <c r="W263" s="7">
        <f t="shared" si="49"/>
        <v>0.95999120484466549</v>
      </c>
    </row>
    <row r="264" spans="2:23" x14ac:dyDescent="0.25">
      <c r="B264" t="s">
        <v>209</v>
      </c>
      <c r="G264" t="s">
        <v>155</v>
      </c>
      <c r="H264">
        <v>6</v>
      </c>
      <c r="I264" t="s">
        <v>20</v>
      </c>
      <c r="J264" s="19">
        <f t="shared" si="50"/>
        <v>2.7287499999999999E-2</v>
      </c>
      <c r="K264" s="5">
        <f t="shared" si="68"/>
        <v>0.84809549999999989</v>
      </c>
      <c r="N264" s="6">
        <f t="shared" si="63"/>
        <v>4.005504587155964</v>
      </c>
      <c r="O264" s="6">
        <f t="shared" si="41"/>
        <v>0.20027522935779821</v>
      </c>
      <c r="P264" s="6">
        <f t="shared" si="64"/>
        <v>6.6758409785932731</v>
      </c>
      <c r="Q264" s="6">
        <f t="shared" si="43"/>
        <v>0.33379204892966363</v>
      </c>
      <c r="R264" s="7">
        <f t="shared" si="65"/>
        <v>9.5999120484466545</v>
      </c>
      <c r="S264" s="7">
        <f t="shared" si="45"/>
        <v>0.47999560242233275</v>
      </c>
      <c r="T264" s="16">
        <f t="shared" si="66"/>
        <v>15.199860743373872</v>
      </c>
      <c r="U264" s="7">
        <f t="shared" si="47"/>
        <v>0.7599930371686936</v>
      </c>
      <c r="V264" s="16">
        <f t="shared" si="67"/>
        <v>19.199824096893309</v>
      </c>
      <c r="W264" s="7">
        <f t="shared" si="49"/>
        <v>0.95999120484466549</v>
      </c>
    </row>
    <row r="265" spans="2:23" x14ac:dyDescent="0.25">
      <c r="B265" t="s">
        <v>210</v>
      </c>
      <c r="G265" t="s">
        <v>97</v>
      </c>
      <c r="H265">
        <v>4</v>
      </c>
      <c r="I265" t="s">
        <v>20</v>
      </c>
      <c r="J265" s="19">
        <f t="shared" si="50"/>
        <v>1.8191666666666668E-2</v>
      </c>
      <c r="K265" s="5">
        <f t="shared" si="68"/>
        <v>0.56539700000000004</v>
      </c>
      <c r="N265" s="6">
        <f t="shared" si="63"/>
        <v>8.011009174311928</v>
      </c>
      <c r="O265" s="6">
        <f t="shared" si="41"/>
        <v>0.40055045871559641</v>
      </c>
      <c r="P265" s="6">
        <f t="shared" si="64"/>
        <v>13.351681957186546</v>
      </c>
      <c r="Q265" s="6">
        <f t="shared" si="43"/>
        <v>0.66758409785932726</v>
      </c>
      <c r="R265" s="7">
        <f t="shared" si="65"/>
        <v>19.199824096893309</v>
      </c>
      <c r="S265" s="7">
        <f t="shared" si="45"/>
        <v>0.95999120484466549</v>
      </c>
      <c r="T265" s="16">
        <f t="shared" si="66"/>
        <v>30.399721486747744</v>
      </c>
      <c r="U265" s="7">
        <f t="shared" si="47"/>
        <v>1.5199860743373872</v>
      </c>
      <c r="V265" s="16">
        <f t="shared" si="67"/>
        <v>38.399648193786618</v>
      </c>
      <c r="W265" s="7">
        <f t="shared" si="49"/>
        <v>1.919982409689331</v>
      </c>
    </row>
    <row r="266" spans="2:23" x14ac:dyDescent="0.25">
      <c r="B266" t="s">
        <v>211</v>
      </c>
      <c r="G266" t="s">
        <v>155</v>
      </c>
      <c r="H266">
        <v>4</v>
      </c>
      <c r="I266" t="s">
        <v>20</v>
      </c>
      <c r="J266" s="19">
        <f t="shared" si="50"/>
        <v>1.8191666666666668E-2</v>
      </c>
      <c r="K266" s="5">
        <f t="shared" si="68"/>
        <v>0.56539700000000004</v>
      </c>
      <c r="N266" s="6">
        <f t="shared" si="63"/>
        <v>8.011009174311928</v>
      </c>
      <c r="O266" s="6">
        <f t="shared" si="41"/>
        <v>0.40055045871559641</v>
      </c>
      <c r="P266" s="6">
        <f t="shared" si="64"/>
        <v>13.351681957186546</v>
      </c>
      <c r="Q266" s="6">
        <f t="shared" si="43"/>
        <v>0.66758409785932726</v>
      </c>
      <c r="R266" s="7">
        <f t="shared" si="65"/>
        <v>19.199824096893309</v>
      </c>
      <c r="S266" s="7">
        <f t="shared" si="45"/>
        <v>0.95999120484466549</v>
      </c>
      <c r="T266" s="16">
        <f t="shared" si="66"/>
        <v>30.399721486747744</v>
      </c>
      <c r="U266" s="7">
        <f t="shared" si="47"/>
        <v>1.5199860743373872</v>
      </c>
      <c r="V266" s="16">
        <f t="shared" si="67"/>
        <v>38.399648193786618</v>
      </c>
      <c r="W266" s="7">
        <f t="shared" si="49"/>
        <v>1.919982409689331</v>
      </c>
    </row>
    <row r="267" spans="2:23" x14ac:dyDescent="0.25">
      <c r="B267" t="s">
        <v>212</v>
      </c>
      <c r="G267" t="s">
        <v>97</v>
      </c>
      <c r="H267">
        <v>4</v>
      </c>
      <c r="I267" t="s">
        <v>20</v>
      </c>
      <c r="J267" s="19">
        <f t="shared" si="50"/>
        <v>1.8191666666666668E-2</v>
      </c>
      <c r="K267" s="5">
        <f t="shared" si="68"/>
        <v>0.56539700000000004</v>
      </c>
      <c r="N267" s="6">
        <f t="shared" si="63"/>
        <v>4.005504587155964</v>
      </c>
      <c r="O267" s="6">
        <f t="shared" ref="O267:O333" si="69">+N267/20</f>
        <v>0.20027522935779821</v>
      </c>
      <c r="P267" s="6">
        <f t="shared" si="64"/>
        <v>6.6758409785932731</v>
      </c>
      <c r="Q267" s="6">
        <f t="shared" ref="Q267:Q333" si="70">+P267/20</f>
        <v>0.33379204892966363</v>
      </c>
      <c r="R267" s="7">
        <f t="shared" si="65"/>
        <v>9.5999120484466545</v>
      </c>
      <c r="S267" s="7">
        <f t="shared" ref="S267:S333" si="71">+R267/20</f>
        <v>0.47999560242233275</v>
      </c>
      <c r="T267" s="16">
        <f t="shared" si="66"/>
        <v>15.199860743373872</v>
      </c>
      <c r="U267" s="7">
        <f t="shared" ref="U267:U333" si="72">+T267/20</f>
        <v>0.7599930371686936</v>
      </c>
      <c r="V267" s="16">
        <f t="shared" si="67"/>
        <v>19.199824096893309</v>
      </c>
      <c r="W267" s="7">
        <f t="shared" ref="W267:W333" si="73">+V267/20</f>
        <v>0.95999120484466549</v>
      </c>
    </row>
    <row r="268" spans="2:23" x14ac:dyDescent="0.25">
      <c r="B268" t="s">
        <v>213</v>
      </c>
      <c r="G268" t="s">
        <v>155</v>
      </c>
      <c r="H268">
        <v>4</v>
      </c>
      <c r="I268" t="s">
        <v>20</v>
      </c>
      <c r="J268" s="19">
        <f t="shared" si="50"/>
        <v>1.8191666666666668E-2</v>
      </c>
      <c r="K268" s="5">
        <f t="shared" si="68"/>
        <v>0.56539700000000004</v>
      </c>
      <c r="N268" s="6">
        <f t="shared" si="63"/>
        <v>24.033027522935779</v>
      </c>
      <c r="O268" s="6">
        <f t="shared" si="69"/>
        <v>1.2016513761467889</v>
      </c>
      <c r="P268" s="6">
        <f t="shared" si="64"/>
        <v>40.055045871559635</v>
      </c>
      <c r="Q268" s="6">
        <f t="shared" si="70"/>
        <v>2.0027522935779816</v>
      </c>
      <c r="R268" s="7">
        <f t="shared" si="65"/>
        <v>57.59947229067992</v>
      </c>
      <c r="S268" s="7">
        <f t="shared" si="71"/>
        <v>2.8799736145339958</v>
      </c>
      <c r="T268" s="16">
        <f t="shared" si="66"/>
        <v>91.19916446024321</v>
      </c>
      <c r="U268" s="7">
        <f t="shared" si="72"/>
        <v>4.5599582230121607</v>
      </c>
      <c r="V268" s="16">
        <f t="shared" si="67"/>
        <v>115.19894458135984</v>
      </c>
      <c r="W268" s="7">
        <f t="shared" si="73"/>
        <v>5.7599472290679916</v>
      </c>
    </row>
    <row r="269" spans="2:23" x14ac:dyDescent="0.25">
      <c r="B269" t="s">
        <v>1309</v>
      </c>
      <c r="G269" t="s">
        <v>187</v>
      </c>
      <c r="H269">
        <v>4</v>
      </c>
      <c r="I269" t="s">
        <v>20</v>
      </c>
      <c r="J269" s="19">
        <f t="shared" si="50"/>
        <v>1.8191666666666668E-2</v>
      </c>
      <c r="K269" s="5">
        <f t="shared" si="68"/>
        <v>0.56539700000000004</v>
      </c>
      <c r="N269" s="6">
        <f t="shared" si="63"/>
        <v>16.022018348623856</v>
      </c>
      <c r="O269" s="6">
        <f t="shared" si="69"/>
        <v>0.80110091743119283</v>
      </c>
      <c r="P269" s="6">
        <f t="shared" si="64"/>
        <v>26.703363914373092</v>
      </c>
      <c r="Q269" s="6">
        <f t="shared" si="70"/>
        <v>1.3351681957186545</v>
      </c>
      <c r="R269" s="7">
        <f t="shared" si="65"/>
        <v>38.399648193786618</v>
      </c>
      <c r="S269" s="7">
        <f t="shared" si="71"/>
        <v>1.919982409689331</v>
      </c>
      <c r="T269" s="16">
        <f t="shared" si="66"/>
        <v>60.799442973495488</v>
      </c>
      <c r="U269" s="7">
        <f t="shared" si="72"/>
        <v>3.0399721486747744</v>
      </c>
      <c r="V269" s="16">
        <f t="shared" si="67"/>
        <v>76.799296387573236</v>
      </c>
      <c r="W269" s="7">
        <f t="shared" si="73"/>
        <v>3.839964819378662</v>
      </c>
    </row>
    <row r="270" spans="2:23" x14ac:dyDescent="0.25">
      <c r="B270" t="s">
        <v>214</v>
      </c>
      <c r="G270" t="s">
        <v>215</v>
      </c>
      <c r="H270">
        <v>8</v>
      </c>
      <c r="I270" t="s">
        <v>20</v>
      </c>
      <c r="J270" s="19">
        <f t="shared" si="50"/>
        <v>3.6383333333333337E-2</v>
      </c>
      <c r="K270" s="5">
        <f t="shared" si="68"/>
        <v>1.1307940000000001</v>
      </c>
      <c r="N270" s="6"/>
      <c r="O270" s="6"/>
      <c r="P270" s="6"/>
      <c r="Q270" s="6"/>
      <c r="R270" s="7"/>
      <c r="S270" s="7"/>
      <c r="T270" s="16"/>
      <c r="U270" s="7"/>
      <c r="V270" s="16"/>
      <c r="W270" s="7"/>
    </row>
    <row r="271" spans="2:23" x14ac:dyDescent="0.25">
      <c r="B271" t="s">
        <v>216</v>
      </c>
      <c r="G271" t="s">
        <v>218</v>
      </c>
      <c r="H271">
        <v>4</v>
      </c>
      <c r="I271" t="s">
        <v>20</v>
      </c>
      <c r="J271" s="19">
        <f t="shared" si="50"/>
        <v>1.8191666666666668E-2</v>
      </c>
      <c r="K271" s="5">
        <f t="shared" si="68"/>
        <v>0.56539700000000004</v>
      </c>
      <c r="N271" s="6"/>
      <c r="O271" s="6"/>
      <c r="P271" s="6"/>
      <c r="Q271" s="6"/>
      <c r="R271" s="7"/>
      <c r="S271" s="7"/>
      <c r="T271" s="16"/>
      <c r="U271" s="7"/>
      <c r="V271" s="16"/>
      <c r="W271" s="7"/>
    </row>
    <row r="272" spans="2:23" x14ac:dyDescent="0.25">
      <c r="B272" t="s">
        <v>217</v>
      </c>
      <c r="G272" t="s">
        <v>187</v>
      </c>
      <c r="H272">
        <v>4</v>
      </c>
      <c r="I272" t="s">
        <v>20</v>
      </c>
      <c r="J272" s="19">
        <f t="shared" si="50"/>
        <v>1.8191666666666668E-2</v>
      </c>
      <c r="K272" s="5">
        <f t="shared" si="68"/>
        <v>0.56539700000000004</v>
      </c>
      <c r="N272" s="6"/>
      <c r="O272" s="6"/>
      <c r="P272" s="6"/>
      <c r="Q272" s="6"/>
      <c r="R272" s="7"/>
      <c r="S272" s="7"/>
      <c r="T272" s="16"/>
      <c r="U272" s="7"/>
      <c r="V272" s="16"/>
      <c r="W272" s="7"/>
    </row>
    <row r="273" spans="2:23" x14ac:dyDescent="0.25">
      <c r="B273" t="s">
        <v>219</v>
      </c>
      <c r="G273" t="s">
        <v>97</v>
      </c>
      <c r="H273">
        <v>8</v>
      </c>
      <c r="I273" t="s">
        <v>20</v>
      </c>
      <c r="J273" s="19">
        <f t="shared" si="50"/>
        <v>3.6383333333333337E-2</v>
      </c>
      <c r="K273" s="5">
        <f t="shared" si="68"/>
        <v>1.1307940000000001</v>
      </c>
      <c r="N273" s="6">
        <f>+$N$54*J278</f>
        <v>4.005504587155964</v>
      </c>
      <c r="O273" s="6">
        <f t="shared" si="69"/>
        <v>0.20027522935779821</v>
      </c>
      <c r="P273" s="6">
        <f>+$P$54*J278</f>
        <v>6.6758409785932731</v>
      </c>
      <c r="Q273" s="6">
        <f t="shared" si="70"/>
        <v>0.33379204892966363</v>
      </c>
      <c r="R273" s="7">
        <f>+$R$54*J278</f>
        <v>9.5999120484466545</v>
      </c>
      <c r="S273" s="7">
        <f t="shared" si="71"/>
        <v>0.47999560242233275</v>
      </c>
      <c r="T273" s="16">
        <f>+$T$54*J278</f>
        <v>15.199860743373872</v>
      </c>
      <c r="U273" s="7">
        <f t="shared" si="72"/>
        <v>0.7599930371686936</v>
      </c>
      <c r="V273" s="16">
        <f>+$V$54*J278</f>
        <v>19.199824096893309</v>
      </c>
      <c r="W273" s="7">
        <f t="shared" si="73"/>
        <v>0.95999120484466549</v>
      </c>
    </row>
    <row r="274" spans="2:23" x14ac:dyDescent="0.25">
      <c r="B274" t="s">
        <v>220</v>
      </c>
      <c r="G274" t="s">
        <v>155</v>
      </c>
      <c r="H274">
        <v>8</v>
      </c>
      <c r="I274" t="s">
        <v>20</v>
      </c>
      <c r="J274" s="19">
        <f t="shared" ref="J274:J317" si="74">+H274/72000*$G$54</f>
        <v>3.6383333333333337E-2</v>
      </c>
      <c r="K274" s="5">
        <f t="shared" si="68"/>
        <v>1.1307940000000001</v>
      </c>
      <c r="N274" s="6">
        <f>+$N$54*J279</f>
        <v>4.005504587155964</v>
      </c>
      <c r="O274" s="6">
        <f t="shared" si="69"/>
        <v>0.20027522935779821</v>
      </c>
      <c r="P274" s="6">
        <f>+$P$54*J279</f>
        <v>6.6758409785932731</v>
      </c>
      <c r="Q274" s="6">
        <f t="shared" si="70"/>
        <v>0.33379204892966363</v>
      </c>
      <c r="R274" s="7">
        <f>+$R$54*J279</f>
        <v>9.5999120484466545</v>
      </c>
      <c r="S274" s="7">
        <f t="shared" si="71"/>
        <v>0.47999560242233275</v>
      </c>
      <c r="T274" s="16">
        <f>+$T$54*J279</f>
        <v>15.199860743373872</v>
      </c>
      <c r="U274" s="7">
        <f t="shared" si="72"/>
        <v>0.7599930371686936</v>
      </c>
      <c r="V274" s="16">
        <f>+$V$54*J279</f>
        <v>19.199824096893309</v>
      </c>
      <c r="W274" s="7">
        <f t="shared" si="73"/>
        <v>0.95999120484466549</v>
      </c>
    </row>
    <row r="275" spans="2:23" x14ac:dyDescent="0.25">
      <c r="B275" t="s">
        <v>221</v>
      </c>
      <c r="G275" t="s">
        <v>155</v>
      </c>
      <c r="H275">
        <v>4</v>
      </c>
      <c r="I275" t="s">
        <v>20</v>
      </c>
      <c r="J275" s="19">
        <f t="shared" si="74"/>
        <v>1.8191666666666668E-2</v>
      </c>
      <c r="K275" s="5">
        <f t="shared" si="68"/>
        <v>0.56539700000000004</v>
      </c>
      <c r="N275" s="6">
        <f>+$N$54*J280</f>
        <v>4.005504587155964</v>
      </c>
      <c r="O275" s="6">
        <f t="shared" si="69"/>
        <v>0.20027522935779821</v>
      </c>
      <c r="P275" s="6">
        <f>+$P$54*J280</f>
        <v>6.6758409785932731</v>
      </c>
      <c r="Q275" s="6">
        <f t="shared" si="70"/>
        <v>0.33379204892966363</v>
      </c>
      <c r="R275" s="7">
        <f>+$R$54*J280</f>
        <v>9.5999120484466545</v>
      </c>
      <c r="S275" s="7">
        <f t="shared" si="71"/>
        <v>0.47999560242233275</v>
      </c>
      <c r="T275" s="16">
        <f>+$T$54*J280</f>
        <v>15.199860743373872</v>
      </c>
      <c r="U275" s="7">
        <f t="shared" si="72"/>
        <v>0.7599930371686936</v>
      </c>
      <c r="V275" s="16">
        <f>+$V$54*J280</f>
        <v>19.199824096893309</v>
      </c>
      <c r="W275" s="7">
        <f t="shared" si="73"/>
        <v>0.95999120484466549</v>
      </c>
    </row>
    <row r="276" spans="2:23" x14ac:dyDescent="0.25">
      <c r="B276" t="s">
        <v>222</v>
      </c>
      <c r="G276" t="s">
        <v>97</v>
      </c>
      <c r="H276">
        <v>24</v>
      </c>
      <c r="I276" t="s">
        <v>20</v>
      </c>
      <c r="J276" s="19">
        <f t="shared" si="74"/>
        <v>0.10915</v>
      </c>
      <c r="K276" s="5">
        <f t="shared" si="68"/>
        <v>3.3923819999999996</v>
      </c>
      <c r="N276" s="6">
        <f>+$N$54*J281</f>
        <v>4.005504587155964</v>
      </c>
      <c r="O276" s="6">
        <f t="shared" si="69"/>
        <v>0.20027522935779821</v>
      </c>
      <c r="P276" s="6">
        <f>+$P$54*J281</f>
        <v>6.6758409785932731</v>
      </c>
      <c r="Q276" s="6">
        <f t="shared" si="70"/>
        <v>0.33379204892966363</v>
      </c>
      <c r="R276" s="7">
        <f>+$R$54*J281</f>
        <v>9.5999120484466545</v>
      </c>
      <c r="S276" s="7">
        <f t="shared" si="71"/>
        <v>0.47999560242233275</v>
      </c>
      <c r="T276" s="16">
        <f>+$T$54*J281</f>
        <v>15.199860743373872</v>
      </c>
      <c r="U276" s="7">
        <f t="shared" si="72"/>
        <v>0.7599930371686936</v>
      </c>
      <c r="V276" s="16">
        <f>+$V$54*J281</f>
        <v>19.199824096893309</v>
      </c>
      <c r="W276" s="7">
        <f t="shared" si="73"/>
        <v>0.95999120484466549</v>
      </c>
    </row>
    <row r="277" spans="2:23" x14ac:dyDescent="0.25">
      <c r="B277" t="s">
        <v>223</v>
      </c>
      <c r="G277" t="s">
        <v>155</v>
      </c>
      <c r="H277">
        <v>16</v>
      </c>
      <c r="I277" t="s">
        <v>20</v>
      </c>
      <c r="J277" s="19">
        <f t="shared" si="74"/>
        <v>7.2766666666666674E-2</v>
      </c>
      <c r="K277" s="5">
        <f t="shared" si="68"/>
        <v>2.2615880000000002</v>
      </c>
      <c r="N277" s="6">
        <f>+$N$54*J282</f>
        <v>4.005504587155964</v>
      </c>
      <c r="O277" s="6">
        <f t="shared" si="69"/>
        <v>0.20027522935779821</v>
      </c>
      <c r="P277" s="6">
        <f>+$P$54*J282</f>
        <v>6.6758409785932731</v>
      </c>
      <c r="Q277" s="6">
        <f t="shared" si="70"/>
        <v>0.33379204892966363</v>
      </c>
      <c r="R277" s="7">
        <f>+$R$54*J282</f>
        <v>9.5999120484466545</v>
      </c>
      <c r="S277" s="7">
        <f t="shared" si="71"/>
        <v>0.47999560242233275</v>
      </c>
      <c r="T277" s="16">
        <f>+$T$54*J282</f>
        <v>15.199860743373872</v>
      </c>
      <c r="U277" s="7">
        <f t="shared" si="72"/>
        <v>0.7599930371686936</v>
      </c>
      <c r="V277" s="16">
        <f>+$V$54*J282</f>
        <v>19.199824096893309</v>
      </c>
      <c r="W277" s="7">
        <f t="shared" si="73"/>
        <v>0.95999120484466549</v>
      </c>
    </row>
    <row r="278" spans="2:23" x14ac:dyDescent="0.25">
      <c r="B278" t="s">
        <v>224</v>
      </c>
      <c r="G278" t="s">
        <v>204</v>
      </c>
      <c r="H278">
        <v>4</v>
      </c>
      <c r="I278" t="s">
        <v>20</v>
      </c>
      <c r="J278" s="19">
        <f t="shared" si="74"/>
        <v>1.8191666666666668E-2</v>
      </c>
      <c r="K278" s="5">
        <f t="shared" si="68"/>
        <v>0.56539700000000004</v>
      </c>
      <c r="N278" s="6">
        <f t="shared" ref="N278:N281" si="75">+$N$54*J286</f>
        <v>4.005504587155964</v>
      </c>
      <c r="O278" s="6">
        <f t="shared" si="69"/>
        <v>0.20027522935779821</v>
      </c>
      <c r="P278" s="6">
        <f t="shared" ref="P278:P281" si="76">+$P$54*J286</f>
        <v>6.6758409785932731</v>
      </c>
      <c r="Q278" s="6">
        <f t="shared" si="70"/>
        <v>0.33379204892966363</v>
      </c>
      <c r="R278" s="7">
        <f t="shared" ref="R278:R281" si="77">+$R$54*J286</f>
        <v>9.5999120484466545</v>
      </c>
      <c r="S278" s="7">
        <f t="shared" si="71"/>
        <v>0.47999560242233275</v>
      </c>
      <c r="T278" s="16">
        <f t="shared" ref="T278:T281" si="78">+$T$54*J286</f>
        <v>15.199860743373872</v>
      </c>
      <c r="U278" s="7">
        <f t="shared" si="72"/>
        <v>0.7599930371686936</v>
      </c>
      <c r="V278" s="16">
        <f t="shared" ref="V278:V281" si="79">+$V$54*J286</f>
        <v>19.199824096893309</v>
      </c>
      <c r="W278" s="7">
        <f t="shared" si="73"/>
        <v>0.95999120484466549</v>
      </c>
    </row>
    <row r="279" spans="2:23" x14ac:dyDescent="0.25">
      <c r="B279" t="s">
        <v>226</v>
      </c>
      <c r="G279" t="s">
        <v>225</v>
      </c>
      <c r="H279">
        <v>4</v>
      </c>
      <c r="I279" t="s">
        <v>20</v>
      </c>
      <c r="J279" s="19">
        <f t="shared" si="74"/>
        <v>1.8191666666666668E-2</v>
      </c>
      <c r="K279" s="5">
        <f t="shared" si="68"/>
        <v>0.56539700000000004</v>
      </c>
      <c r="N279" s="6">
        <f t="shared" si="75"/>
        <v>4.005504587155964</v>
      </c>
      <c r="O279" s="6">
        <f t="shared" si="69"/>
        <v>0.20027522935779821</v>
      </c>
      <c r="P279" s="6">
        <f t="shared" si="76"/>
        <v>6.6758409785932731</v>
      </c>
      <c r="Q279" s="6">
        <f t="shared" si="70"/>
        <v>0.33379204892966363</v>
      </c>
      <c r="R279" s="7">
        <f t="shared" si="77"/>
        <v>9.5999120484466545</v>
      </c>
      <c r="S279" s="7">
        <f t="shared" si="71"/>
        <v>0.47999560242233275</v>
      </c>
      <c r="T279" s="16">
        <f t="shared" si="78"/>
        <v>15.199860743373872</v>
      </c>
      <c r="U279" s="7">
        <f t="shared" si="72"/>
        <v>0.7599930371686936</v>
      </c>
      <c r="V279" s="16">
        <f t="shared" si="79"/>
        <v>19.199824096893309</v>
      </c>
      <c r="W279" s="7">
        <f t="shared" si="73"/>
        <v>0.95999120484466549</v>
      </c>
    </row>
    <row r="280" spans="2:23" x14ac:dyDescent="0.25">
      <c r="B280" t="s">
        <v>227</v>
      </c>
      <c r="G280" t="s">
        <v>187</v>
      </c>
      <c r="H280">
        <v>4</v>
      </c>
      <c r="I280" t="s">
        <v>20</v>
      </c>
      <c r="J280" s="19">
        <f t="shared" si="74"/>
        <v>1.8191666666666668E-2</v>
      </c>
      <c r="K280" s="5">
        <f t="shared" si="68"/>
        <v>0.56539700000000004</v>
      </c>
      <c r="N280" s="6">
        <f t="shared" si="75"/>
        <v>4.005504587155964</v>
      </c>
      <c r="O280" s="6">
        <f t="shared" si="69"/>
        <v>0.20027522935779821</v>
      </c>
      <c r="P280" s="6">
        <f t="shared" si="76"/>
        <v>6.6758409785932731</v>
      </c>
      <c r="Q280" s="6">
        <f t="shared" si="70"/>
        <v>0.33379204892966363</v>
      </c>
      <c r="R280" s="7">
        <f t="shared" si="77"/>
        <v>9.5999120484466545</v>
      </c>
      <c r="S280" s="7">
        <f t="shared" si="71"/>
        <v>0.47999560242233275</v>
      </c>
      <c r="T280" s="16">
        <f t="shared" si="78"/>
        <v>15.199860743373872</v>
      </c>
      <c r="U280" s="7">
        <f t="shared" si="72"/>
        <v>0.7599930371686936</v>
      </c>
      <c r="V280" s="16">
        <f t="shared" si="79"/>
        <v>19.199824096893309</v>
      </c>
      <c r="W280" s="7">
        <f t="shared" si="73"/>
        <v>0.95999120484466549</v>
      </c>
    </row>
    <row r="281" spans="2:23" x14ac:dyDescent="0.25">
      <c r="B281" t="s">
        <v>228</v>
      </c>
      <c r="G281" t="s">
        <v>229</v>
      </c>
      <c r="H281">
        <v>4</v>
      </c>
      <c r="I281" t="s">
        <v>20</v>
      </c>
      <c r="J281" s="19">
        <f t="shared" si="74"/>
        <v>1.8191666666666668E-2</v>
      </c>
      <c r="K281" s="5">
        <f t="shared" si="68"/>
        <v>0.56539700000000004</v>
      </c>
      <c r="N281" s="6">
        <f t="shared" si="75"/>
        <v>8.011009174311928</v>
      </c>
      <c r="O281" s="6">
        <f t="shared" si="69"/>
        <v>0.40055045871559641</v>
      </c>
      <c r="P281" s="6">
        <f t="shared" si="76"/>
        <v>13.351681957186546</v>
      </c>
      <c r="Q281" s="6">
        <f t="shared" si="70"/>
        <v>0.66758409785932726</v>
      </c>
      <c r="R281" s="7">
        <f t="shared" si="77"/>
        <v>19.199824096893309</v>
      </c>
      <c r="S281" s="7">
        <f t="shared" si="71"/>
        <v>0.95999120484466549</v>
      </c>
      <c r="T281" s="16">
        <f t="shared" si="78"/>
        <v>30.399721486747744</v>
      </c>
      <c r="U281" s="7">
        <f t="shared" si="72"/>
        <v>1.5199860743373872</v>
      </c>
      <c r="V281" s="16">
        <f t="shared" si="79"/>
        <v>38.399648193786618</v>
      </c>
      <c r="W281" s="7">
        <f t="shared" si="73"/>
        <v>1.919982409689331</v>
      </c>
    </row>
    <row r="282" spans="2:23" x14ac:dyDescent="0.25">
      <c r="B282" t="s">
        <v>235</v>
      </c>
      <c r="G282" t="s">
        <v>230</v>
      </c>
      <c r="H282">
        <v>4</v>
      </c>
      <c r="I282" t="s">
        <v>20</v>
      </c>
      <c r="J282" s="19">
        <f t="shared" si="74"/>
        <v>1.8191666666666668E-2</v>
      </c>
      <c r="K282" s="5">
        <f t="shared" si="68"/>
        <v>0.56539700000000004</v>
      </c>
      <c r="N282" s="6">
        <f>+$N$54*J291</f>
        <v>8.011009174311928</v>
      </c>
      <c r="O282" s="6">
        <f t="shared" si="69"/>
        <v>0.40055045871559641</v>
      </c>
      <c r="P282" s="6">
        <f>+$P$54*J291</f>
        <v>13.351681957186546</v>
      </c>
      <c r="Q282" s="6">
        <f t="shared" si="70"/>
        <v>0.66758409785932726</v>
      </c>
      <c r="R282" s="7">
        <f>+$R$54*J291</f>
        <v>19.199824096893309</v>
      </c>
      <c r="S282" s="7">
        <f t="shared" si="71"/>
        <v>0.95999120484466549</v>
      </c>
      <c r="T282" s="16">
        <f>+$T$54*J291</f>
        <v>30.399721486747744</v>
      </c>
      <c r="U282" s="7">
        <f t="shared" si="72"/>
        <v>1.5199860743373872</v>
      </c>
      <c r="V282" s="16">
        <f>+$V$54*J291</f>
        <v>38.399648193786618</v>
      </c>
      <c r="W282" s="7">
        <f t="shared" si="73"/>
        <v>1.919982409689331</v>
      </c>
    </row>
    <row r="283" spans="2:23" x14ac:dyDescent="0.25">
      <c r="B283" t="s">
        <v>231</v>
      </c>
      <c r="G283" t="s">
        <v>232</v>
      </c>
      <c r="H283">
        <v>4</v>
      </c>
      <c r="I283" t="s">
        <v>20</v>
      </c>
      <c r="J283" s="19">
        <f t="shared" si="74"/>
        <v>1.8191666666666668E-2</v>
      </c>
      <c r="K283" s="5">
        <f t="shared" si="68"/>
        <v>0.56539700000000004</v>
      </c>
      <c r="N283" s="6">
        <f>+$N$54*J292</f>
        <v>8.011009174311928</v>
      </c>
      <c r="O283" s="6">
        <f t="shared" si="69"/>
        <v>0.40055045871559641</v>
      </c>
      <c r="P283" s="6">
        <f>+$P$54*J292</f>
        <v>13.351681957186546</v>
      </c>
      <c r="Q283" s="6">
        <f t="shared" si="70"/>
        <v>0.66758409785932726</v>
      </c>
      <c r="R283" s="7">
        <f>+$R$54*J292</f>
        <v>19.199824096893309</v>
      </c>
      <c r="S283" s="7">
        <f t="shared" si="71"/>
        <v>0.95999120484466549</v>
      </c>
      <c r="T283" s="16">
        <f>+$T$54*J292</f>
        <v>30.399721486747744</v>
      </c>
      <c r="U283" s="7">
        <f t="shared" si="72"/>
        <v>1.5199860743373872</v>
      </c>
      <c r="V283" s="16">
        <f>+$V$54*J292</f>
        <v>38.399648193786618</v>
      </c>
      <c r="W283" s="7">
        <f t="shared" si="73"/>
        <v>1.919982409689331</v>
      </c>
    </row>
    <row r="284" spans="2:23" x14ac:dyDescent="0.25">
      <c r="B284" t="s">
        <v>233</v>
      </c>
      <c r="G284" t="s">
        <v>234</v>
      </c>
      <c r="H284">
        <v>4</v>
      </c>
      <c r="I284" t="s">
        <v>20</v>
      </c>
      <c r="J284" s="19">
        <f t="shared" si="74"/>
        <v>1.8191666666666668E-2</v>
      </c>
      <c r="K284" s="5">
        <f t="shared" si="68"/>
        <v>0.56539700000000004</v>
      </c>
      <c r="O284" s="6"/>
      <c r="Q284" s="6"/>
      <c r="R284" s="7"/>
      <c r="S284" s="7"/>
      <c r="U284" s="7"/>
      <c r="W284" s="7"/>
    </row>
    <row r="285" spans="2:23" x14ac:dyDescent="0.25">
      <c r="B285" t="s">
        <v>236</v>
      </c>
      <c r="G285" t="s">
        <v>234</v>
      </c>
      <c r="H285">
        <v>4</v>
      </c>
      <c r="I285" t="s">
        <v>20</v>
      </c>
      <c r="J285" s="19">
        <f t="shared" si="74"/>
        <v>1.8191666666666668E-2</v>
      </c>
      <c r="K285" s="5">
        <f t="shared" si="68"/>
        <v>0.56539700000000004</v>
      </c>
      <c r="O285" s="6"/>
      <c r="Q285" s="6"/>
      <c r="R285" s="7"/>
      <c r="S285" s="7"/>
      <c r="U285" s="7"/>
      <c r="W285" s="7"/>
    </row>
    <row r="286" spans="2:23" x14ac:dyDescent="0.25">
      <c r="B286" t="s">
        <v>237</v>
      </c>
      <c r="G286" t="s">
        <v>155</v>
      </c>
      <c r="H286">
        <v>4</v>
      </c>
      <c r="I286" t="s">
        <v>20</v>
      </c>
      <c r="J286" s="19">
        <f t="shared" si="74"/>
        <v>1.8191666666666668E-2</v>
      </c>
      <c r="K286" s="5">
        <f t="shared" si="68"/>
        <v>0.56539700000000004</v>
      </c>
      <c r="N286" s="6">
        <f>+$N$54*J295</f>
        <v>25.034403669724771</v>
      </c>
      <c r="O286" s="6">
        <f t="shared" si="69"/>
        <v>1.2517201834862386</v>
      </c>
      <c r="P286" s="6">
        <f>+$P$54*J295</f>
        <v>41.724006116207953</v>
      </c>
      <c r="Q286" s="6">
        <f t="shared" si="70"/>
        <v>2.0862003058103977</v>
      </c>
      <c r="R286" s="7">
        <f>+$R$54*J295</f>
        <v>59.99945030279158</v>
      </c>
      <c r="S286" s="7">
        <f t="shared" si="71"/>
        <v>2.9999725151395791</v>
      </c>
      <c r="T286" s="16">
        <f>+$T$54*J295</f>
        <v>94.999129646086686</v>
      </c>
      <c r="U286" s="7">
        <f t="shared" si="72"/>
        <v>4.7499564823043343</v>
      </c>
      <c r="V286" s="16">
        <f>+$V$54*J295</f>
        <v>119.99890060558316</v>
      </c>
      <c r="W286" s="7">
        <f t="shared" si="73"/>
        <v>5.9999450302791582</v>
      </c>
    </row>
    <row r="287" spans="2:23" x14ac:dyDescent="0.25">
      <c r="B287" t="s">
        <v>238</v>
      </c>
      <c r="G287" t="s">
        <v>187</v>
      </c>
      <c r="H287">
        <v>4</v>
      </c>
      <c r="I287" t="s">
        <v>20</v>
      </c>
      <c r="J287" s="19">
        <f t="shared" si="74"/>
        <v>1.8191666666666668E-2</v>
      </c>
      <c r="K287" s="5">
        <f t="shared" si="68"/>
        <v>0.56539700000000004</v>
      </c>
      <c r="N287" s="6">
        <f>+$N$54*J296</f>
        <v>50.068807339449542</v>
      </c>
      <c r="O287" s="6">
        <f t="shared" si="69"/>
        <v>2.5034403669724772</v>
      </c>
      <c r="P287" s="6">
        <f>+$P$54*J296</f>
        <v>83.448012232415905</v>
      </c>
      <c r="Q287" s="6">
        <f t="shared" si="70"/>
        <v>4.1724006116207955</v>
      </c>
      <c r="R287" s="7">
        <f>+$R$54*J296</f>
        <v>119.99890060558316</v>
      </c>
      <c r="S287" s="7">
        <f t="shared" si="71"/>
        <v>5.9999450302791582</v>
      </c>
      <c r="T287" s="16">
        <f>+$T$54*J296</f>
        <v>189.99825929217337</v>
      </c>
      <c r="U287" s="7">
        <f t="shared" si="72"/>
        <v>9.4999129646086686</v>
      </c>
      <c r="V287" s="16">
        <f>+$V$54*J296</f>
        <v>239.99780121116632</v>
      </c>
      <c r="W287" s="7">
        <f t="shared" si="73"/>
        <v>11.999890060558316</v>
      </c>
    </row>
    <row r="288" spans="2:23" x14ac:dyDescent="0.25">
      <c r="B288" t="s">
        <v>239</v>
      </c>
      <c r="G288" t="s">
        <v>204</v>
      </c>
      <c r="H288">
        <v>4</v>
      </c>
      <c r="I288" t="s">
        <v>20</v>
      </c>
      <c r="J288" s="19">
        <f t="shared" si="74"/>
        <v>1.8191666666666668E-2</v>
      </c>
      <c r="K288" s="5">
        <f t="shared" si="68"/>
        <v>0.56539700000000004</v>
      </c>
      <c r="N288" s="6">
        <f>+$N$54*J297</f>
        <v>50.068807339449542</v>
      </c>
      <c r="O288" s="6">
        <f t="shared" si="69"/>
        <v>2.5034403669724772</v>
      </c>
      <c r="P288" s="6">
        <f>+$P$54*J297</f>
        <v>83.448012232415905</v>
      </c>
      <c r="Q288" s="6">
        <f t="shared" si="70"/>
        <v>4.1724006116207955</v>
      </c>
      <c r="R288" s="7">
        <f>+$R$54*J297</f>
        <v>119.99890060558316</v>
      </c>
      <c r="S288" s="7">
        <f t="shared" si="71"/>
        <v>5.9999450302791582</v>
      </c>
      <c r="T288" s="16">
        <f>+$T$54*J297</f>
        <v>189.99825929217337</v>
      </c>
      <c r="U288" s="7">
        <f t="shared" si="72"/>
        <v>9.4999129646086686</v>
      </c>
      <c r="V288" s="16">
        <f>+$V$54*J297</f>
        <v>239.99780121116632</v>
      </c>
      <c r="W288" s="7">
        <f t="shared" si="73"/>
        <v>11.999890060558316</v>
      </c>
    </row>
    <row r="289" spans="2:23" x14ac:dyDescent="0.25">
      <c r="B289" t="s">
        <v>240</v>
      </c>
      <c r="G289" t="s">
        <v>204</v>
      </c>
      <c r="H289">
        <v>8</v>
      </c>
      <c r="I289" t="s">
        <v>20</v>
      </c>
      <c r="J289" s="19">
        <f t="shared" si="74"/>
        <v>3.6383333333333337E-2</v>
      </c>
      <c r="K289" s="5">
        <f t="shared" si="68"/>
        <v>1.1307940000000001</v>
      </c>
      <c r="N289" s="6">
        <f>+$N$54*J298</f>
        <v>50.068807339449542</v>
      </c>
      <c r="O289" s="6">
        <f t="shared" si="69"/>
        <v>2.5034403669724772</v>
      </c>
      <c r="P289" s="6">
        <f>+$P$54*J298</f>
        <v>83.448012232415905</v>
      </c>
      <c r="Q289" s="6">
        <f t="shared" si="70"/>
        <v>4.1724006116207955</v>
      </c>
      <c r="R289" s="7">
        <f>+$R$54*J298</f>
        <v>119.99890060558316</v>
      </c>
      <c r="S289" s="7">
        <f t="shared" si="71"/>
        <v>5.9999450302791582</v>
      </c>
      <c r="T289" s="16">
        <f>+$T$54*J298</f>
        <v>189.99825929217337</v>
      </c>
      <c r="U289" s="7">
        <f t="shared" si="72"/>
        <v>9.4999129646086686</v>
      </c>
      <c r="V289" s="16">
        <f>+$V$54*J298</f>
        <v>239.99780121116632</v>
      </c>
      <c r="W289" s="7">
        <f t="shared" si="73"/>
        <v>11.999890060558316</v>
      </c>
    </row>
    <row r="290" spans="2:23" x14ac:dyDescent="0.25">
      <c r="B290" t="s">
        <v>451</v>
      </c>
      <c r="G290" t="s">
        <v>0</v>
      </c>
      <c r="H290">
        <v>16</v>
      </c>
      <c r="I290" t="s">
        <v>20</v>
      </c>
      <c r="J290" s="19">
        <f t="shared" si="74"/>
        <v>7.2766666666666674E-2</v>
      </c>
      <c r="K290" s="5">
        <f t="shared" si="68"/>
        <v>2.2615880000000002</v>
      </c>
      <c r="N290" s="6"/>
      <c r="O290" s="6"/>
      <c r="P290" s="6"/>
      <c r="Q290" s="6"/>
      <c r="R290" s="7"/>
      <c r="S290" s="7"/>
      <c r="T290" s="16"/>
      <c r="U290" s="7"/>
      <c r="V290" s="16"/>
      <c r="W290" s="7"/>
    </row>
    <row r="291" spans="2:23" x14ac:dyDescent="0.25">
      <c r="B291" t="s">
        <v>241</v>
      </c>
      <c r="G291" t="s">
        <v>204</v>
      </c>
      <c r="H291">
        <v>8</v>
      </c>
      <c r="I291" t="s">
        <v>20</v>
      </c>
      <c r="J291" s="19">
        <f t="shared" si="74"/>
        <v>3.6383333333333337E-2</v>
      </c>
      <c r="K291" s="5">
        <f t="shared" si="68"/>
        <v>1.1307940000000001</v>
      </c>
      <c r="N291" s="6">
        <f t="shared" ref="N291:N309" si="80">+$N$54*J299</f>
        <v>50.068807339449542</v>
      </c>
      <c r="O291" s="6">
        <f t="shared" si="69"/>
        <v>2.5034403669724772</v>
      </c>
      <c r="P291" s="6">
        <f t="shared" ref="P291:P309" si="81">+$P$54*J299</f>
        <v>83.448012232415905</v>
      </c>
      <c r="Q291" s="6">
        <f t="shared" si="70"/>
        <v>4.1724006116207955</v>
      </c>
      <c r="R291" s="7">
        <f t="shared" ref="R291:R309" si="82">+$R$54*J299</f>
        <v>119.99890060558316</v>
      </c>
      <c r="S291" s="7">
        <f t="shared" si="71"/>
        <v>5.9999450302791582</v>
      </c>
      <c r="T291" s="16">
        <f t="shared" ref="T291:T309" si="83">+$T$54*J299</f>
        <v>189.99825929217337</v>
      </c>
      <c r="U291" s="7">
        <f t="shared" si="72"/>
        <v>9.4999129646086686</v>
      </c>
      <c r="V291" s="16">
        <f t="shared" ref="V291:V309" si="84">+$V$54*J299</f>
        <v>239.99780121116632</v>
      </c>
      <c r="W291" s="7">
        <f t="shared" si="73"/>
        <v>11.999890060558316</v>
      </c>
    </row>
    <row r="292" spans="2:23" x14ac:dyDescent="0.25">
      <c r="B292" t="s">
        <v>242</v>
      </c>
      <c r="G292" t="s">
        <v>0</v>
      </c>
      <c r="H292">
        <v>8</v>
      </c>
      <c r="I292" t="s">
        <v>20</v>
      </c>
      <c r="J292" s="19">
        <f t="shared" si="74"/>
        <v>3.6383333333333337E-2</v>
      </c>
      <c r="K292" s="5">
        <f t="shared" si="68"/>
        <v>1.1307940000000001</v>
      </c>
      <c r="N292" s="6">
        <f t="shared" si="80"/>
        <v>60.082568807339456</v>
      </c>
      <c r="O292" s="6">
        <f t="shared" si="69"/>
        <v>3.0041284403669728</v>
      </c>
      <c r="P292" s="6">
        <f t="shared" si="81"/>
        <v>100.1376146788991</v>
      </c>
      <c r="Q292" s="6">
        <f t="shared" si="70"/>
        <v>5.0068807339449553</v>
      </c>
      <c r="R292" s="7">
        <f t="shared" si="82"/>
        <v>143.99868072669983</v>
      </c>
      <c r="S292" s="7">
        <f t="shared" si="71"/>
        <v>7.1999340363349917</v>
      </c>
      <c r="T292" s="16">
        <f t="shared" si="83"/>
        <v>227.99791115060808</v>
      </c>
      <c r="U292" s="7">
        <f t="shared" si="72"/>
        <v>11.399895557530403</v>
      </c>
      <c r="V292" s="16">
        <f t="shared" si="84"/>
        <v>287.99736145339966</v>
      </c>
      <c r="W292" s="7">
        <f t="shared" si="73"/>
        <v>14.399868072669983</v>
      </c>
    </row>
    <row r="293" spans="2:23" ht="15.75" thickBot="1" x14ac:dyDescent="0.3">
      <c r="J293" s="19"/>
      <c r="N293" s="6">
        <f t="shared" si="80"/>
        <v>75.103211009174302</v>
      </c>
      <c r="O293" s="6">
        <f t="shared" si="69"/>
        <v>3.7551605504587151</v>
      </c>
      <c r="P293" s="6">
        <f t="shared" si="81"/>
        <v>125.17201834862385</v>
      </c>
      <c r="Q293" s="6">
        <f t="shared" si="70"/>
        <v>6.2586009174311927</v>
      </c>
      <c r="R293" s="16">
        <f t="shared" si="82"/>
        <v>179.99835090837473</v>
      </c>
      <c r="S293" s="7">
        <f t="shared" si="71"/>
        <v>8.9999175454187359</v>
      </c>
      <c r="T293" s="16">
        <f t="shared" si="83"/>
        <v>284.99738893826003</v>
      </c>
      <c r="U293" s="7">
        <f t="shared" si="72"/>
        <v>14.249869446913001</v>
      </c>
      <c r="V293" s="16">
        <f t="shared" si="84"/>
        <v>359.99670181674946</v>
      </c>
      <c r="W293" s="7">
        <f t="shared" si="73"/>
        <v>17.999835090837472</v>
      </c>
    </row>
    <row r="294" spans="2:23" ht="15.75" thickBot="1" x14ac:dyDescent="0.3">
      <c r="B294" s="2" t="s">
        <v>243</v>
      </c>
      <c r="C294" s="3"/>
      <c r="D294" s="3"/>
      <c r="E294" s="3"/>
      <c r="F294" s="3"/>
      <c r="J294" s="19"/>
      <c r="N294" s="6">
        <f t="shared" si="80"/>
        <v>60.082568807339456</v>
      </c>
      <c r="O294" s="6">
        <f t="shared" si="69"/>
        <v>3.0041284403669728</v>
      </c>
      <c r="P294" s="6">
        <f t="shared" si="81"/>
        <v>100.1376146788991</v>
      </c>
      <c r="Q294" s="6">
        <f t="shared" si="70"/>
        <v>5.0068807339449553</v>
      </c>
      <c r="R294" s="16">
        <f t="shared" si="82"/>
        <v>143.99868072669983</v>
      </c>
      <c r="S294" s="7">
        <f t="shared" si="71"/>
        <v>7.1999340363349917</v>
      </c>
      <c r="T294" s="16">
        <f t="shared" si="83"/>
        <v>227.99791115060808</v>
      </c>
      <c r="U294" s="7">
        <f t="shared" si="72"/>
        <v>11.399895557530403</v>
      </c>
      <c r="V294" s="16">
        <f t="shared" si="84"/>
        <v>287.99736145339966</v>
      </c>
      <c r="W294" s="7">
        <f t="shared" si="73"/>
        <v>14.399868072669983</v>
      </c>
    </row>
    <row r="295" spans="2:23" x14ac:dyDescent="0.25">
      <c r="B295" t="s">
        <v>244</v>
      </c>
      <c r="G295" t="s">
        <v>245</v>
      </c>
      <c r="H295">
        <v>25</v>
      </c>
      <c r="I295" t="s">
        <v>20</v>
      </c>
      <c r="J295" s="19">
        <f t="shared" si="74"/>
        <v>0.11369791666666666</v>
      </c>
      <c r="K295" s="5">
        <f t="shared" si="68"/>
        <v>3.5337312499999998</v>
      </c>
      <c r="N295" s="6">
        <f t="shared" si="80"/>
        <v>50.068807339449542</v>
      </c>
      <c r="O295" s="6">
        <f t="shared" si="69"/>
        <v>2.5034403669724772</v>
      </c>
      <c r="P295" s="6">
        <f t="shared" si="81"/>
        <v>83.448012232415905</v>
      </c>
      <c r="Q295" s="6">
        <f t="shared" si="70"/>
        <v>4.1724006116207955</v>
      </c>
      <c r="R295" s="16">
        <f t="shared" si="82"/>
        <v>119.99890060558316</v>
      </c>
      <c r="S295" s="7">
        <f t="shared" si="71"/>
        <v>5.9999450302791582</v>
      </c>
      <c r="T295" s="16">
        <f t="shared" si="83"/>
        <v>189.99825929217337</v>
      </c>
      <c r="U295" s="7">
        <f t="shared" si="72"/>
        <v>9.4999129646086686</v>
      </c>
      <c r="V295" s="16">
        <f t="shared" si="84"/>
        <v>239.99780121116632</v>
      </c>
      <c r="W295" s="7">
        <f t="shared" si="73"/>
        <v>11.999890060558316</v>
      </c>
    </row>
    <row r="296" spans="2:23" x14ac:dyDescent="0.25">
      <c r="B296" t="s">
        <v>249</v>
      </c>
      <c r="G296" t="s">
        <v>245</v>
      </c>
      <c r="H296">
        <v>50</v>
      </c>
      <c r="I296" t="s">
        <v>20</v>
      </c>
      <c r="J296" s="19">
        <f t="shared" si="74"/>
        <v>0.22739583333333332</v>
      </c>
      <c r="K296" s="5">
        <f t="shared" si="68"/>
        <v>7.0674624999999995</v>
      </c>
      <c r="N296" s="6">
        <f t="shared" si="80"/>
        <v>150.2064220183486</v>
      </c>
      <c r="O296" s="6">
        <f t="shared" si="69"/>
        <v>7.5103211009174302</v>
      </c>
      <c r="P296" s="6">
        <f t="shared" si="81"/>
        <v>250.3440366972477</v>
      </c>
      <c r="Q296" s="6">
        <f t="shared" si="70"/>
        <v>12.517201834862385</v>
      </c>
      <c r="R296" s="16">
        <f t="shared" si="82"/>
        <v>359.99670181674946</v>
      </c>
      <c r="S296" s="7">
        <f t="shared" si="71"/>
        <v>17.999835090837472</v>
      </c>
      <c r="T296" s="16">
        <f t="shared" si="83"/>
        <v>569.99477787652006</v>
      </c>
      <c r="U296" s="7">
        <f t="shared" si="72"/>
        <v>28.499738893826002</v>
      </c>
      <c r="V296" s="16">
        <f t="shared" si="84"/>
        <v>719.99340363349893</v>
      </c>
      <c r="W296" s="7">
        <f t="shared" si="73"/>
        <v>35.999670181674944</v>
      </c>
    </row>
    <row r="297" spans="2:23" x14ac:dyDescent="0.25">
      <c r="B297" t="s">
        <v>246</v>
      </c>
      <c r="G297" t="s">
        <v>245</v>
      </c>
      <c r="H297">
        <v>50</v>
      </c>
      <c r="I297" t="s">
        <v>20</v>
      </c>
      <c r="J297" s="19">
        <f t="shared" si="74"/>
        <v>0.22739583333333332</v>
      </c>
      <c r="K297" s="5">
        <f t="shared" si="68"/>
        <v>7.0674624999999995</v>
      </c>
      <c r="N297" s="6">
        <f t="shared" si="80"/>
        <v>50.068807339449542</v>
      </c>
      <c r="O297" s="6">
        <f t="shared" si="69"/>
        <v>2.5034403669724772</v>
      </c>
      <c r="P297" s="6">
        <f t="shared" si="81"/>
        <v>83.448012232415905</v>
      </c>
      <c r="Q297" s="6">
        <f t="shared" si="70"/>
        <v>4.1724006116207955</v>
      </c>
      <c r="R297" s="16">
        <f t="shared" si="82"/>
        <v>119.99890060558316</v>
      </c>
      <c r="S297" s="7">
        <f t="shared" si="71"/>
        <v>5.9999450302791582</v>
      </c>
      <c r="T297" s="16">
        <f t="shared" si="83"/>
        <v>189.99825929217337</v>
      </c>
      <c r="U297" s="7">
        <f t="shared" si="72"/>
        <v>9.4999129646086686</v>
      </c>
      <c r="V297" s="16">
        <f t="shared" si="84"/>
        <v>239.99780121116632</v>
      </c>
      <c r="W297" s="7">
        <f t="shared" si="73"/>
        <v>11.999890060558316</v>
      </c>
    </row>
    <row r="298" spans="2:23" x14ac:dyDescent="0.25">
      <c r="B298" t="s">
        <v>247</v>
      </c>
      <c r="G298" t="s">
        <v>245</v>
      </c>
      <c r="H298">
        <v>50</v>
      </c>
      <c r="I298" t="s">
        <v>20</v>
      </c>
      <c r="J298" s="19">
        <f t="shared" si="74"/>
        <v>0.22739583333333332</v>
      </c>
      <c r="K298" s="5">
        <f t="shared" si="68"/>
        <v>7.0674624999999995</v>
      </c>
      <c r="N298" s="6">
        <f t="shared" si="80"/>
        <v>50.068807339449542</v>
      </c>
      <c r="O298" s="6">
        <f t="shared" si="69"/>
        <v>2.5034403669724772</v>
      </c>
      <c r="P298" s="6">
        <f t="shared" si="81"/>
        <v>83.448012232415905</v>
      </c>
      <c r="Q298" s="6">
        <f t="shared" si="70"/>
        <v>4.1724006116207955</v>
      </c>
      <c r="R298" s="16">
        <f t="shared" si="82"/>
        <v>119.99890060558316</v>
      </c>
      <c r="S298" s="7">
        <f t="shared" si="71"/>
        <v>5.9999450302791582</v>
      </c>
      <c r="T298" s="16">
        <f t="shared" si="83"/>
        <v>189.99825929217337</v>
      </c>
      <c r="U298" s="7">
        <f t="shared" si="72"/>
        <v>9.4999129646086686</v>
      </c>
      <c r="V298" s="16">
        <f t="shared" si="84"/>
        <v>239.99780121116632</v>
      </c>
      <c r="W298" s="7">
        <f t="shared" si="73"/>
        <v>11.999890060558316</v>
      </c>
    </row>
    <row r="299" spans="2:23" x14ac:dyDescent="0.25">
      <c r="B299" t="s">
        <v>248</v>
      </c>
      <c r="G299" t="s">
        <v>245</v>
      </c>
      <c r="H299">
        <v>50</v>
      </c>
      <c r="I299" t="s">
        <v>20</v>
      </c>
      <c r="J299" s="19">
        <f t="shared" si="74"/>
        <v>0.22739583333333332</v>
      </c>
      <c r="K299" s="5">
        <f t="shared" si="68"/>
        <v>7.0674624999999995</v>
      </c>
      <c r="N299" s="6">
        <f t="shared" si="80"/>
        <v>50.068807339449542</v>
      </c>
      <c r="O299" s="6">
        <f t="shared" si="69"/>
        <v>2.5034403669724772</v>
      </c>
      <c r="P299" s="6">
        <f t="shared" si="81"/>
        <v>83.448012232415905</v>
      </c>
      <c r="Q299" s="6">
        <f t="shared" si="70"/>
        <v>4.1724006116207955</v>
      </c>
      <c r="R299" s="16">
        <f t="shared" si="82"/>
        <v>119.99890060558316</v>
      </c>
      <c r="S299" s="7">
        <f t="shared" si="71"/>
        <v>5.9999450302791582</v>
      </c>
      <c r="T299" s="16">
        <f t="shared" si="83"/>
        <v>189.99825929217337</v>
      </c>
      <c r="U299" s="7">
        <f t="shared" si="72"/>
        <v>9.4999129646086686</v>
      </c>
      <c r="V299" s="16">
        <f t="shared" si="84"/>
        <v>239.99780121116632</v>
      </c>
      <c r="W299" s="7">
        <f t="shared" si="73"/>
        <v>11.999890060558316</v>
      </c>
    </row>
    <row r="300" spans="2:23" x14ac:dyDescent="0.25">
      <c r="B300" t="s">
        <v>250</v>
      </c>
      <c r="G300" t="s">
        <v>245</v>
      </c>
      <c r="H300">
        <v>60</v>
      </c>
      <c r="I300" t="s">
        <v>20</v>
      </c>
      <c r="J300" s="19">
        <f t="shared" si="74"/>
        <v>0.27287500000000003</v>
      </c>
      <c r="K300" s="5">
        <f t="shared" si="68"/>
        <v>8.4809549999999998</v>
      </c>
      <c r="N300" s="6">
        <f t="shared" si="80"/>
        <v>60.082568807339456</v>
      </c>
      <c r="O300" s="6">
        <f t="shared" si="69"/>
        <v>3.0041284403669728</v>
      </c>
      <c r="P300" s="6">
        <f t="shared" si="81"/>
        <v>100.1376146788991</v>
      </c>
      <c r="Q300" s="6">
        <f t="shared" si="70"/>
        <v>5.0068807339449553</v>
      </c>
      <c r="R300" s="16">
        <f t="shared" si="82"/>
        <v>143.99868072669983</v>
      </c>
      <c r="S300" s="7">
        <f t="shared" si="71"/>
        <v>7.1999340363349917</v>
      </c>
      <c r="T300" s="16">
        <f t="shared" si="83"/>
        <v>227.99791115060808</v>
      </c>
      <c r="U300" s="7">
        <f t="shared" si="72"/>
        <v>11.399895557530403</v>
      </c>
      <c r="V300" s="16">
        <f t="shared" si="84"/>
        <v>287.99736145339966</v>
      </c>
      <c r="W300" s="7">
        <f t="shared" si="73"/>
        <v>14.399868072669983</v>
      </c>
    </row>
    <row r="301" spans="2:23" x14ac:dyDescent="0.25">
      <c r="B301" t="s">
        <v>251</v>
      </c>
      <c r="G301" t="s">
        <v>245</v>
      </c>
      <c r="H301">
        <v>75</v>
      </c>
      <c r="I301" t="s">
        <v>20</v>
      </c>
      <c r="J301" s="19">
        <f t="shared" si="74"/>
        <v>0.34109374999999997</v>
      </c>
      <c r="K301" s="5">
        <f t="shared" si="68"/>
        <v>10.601193749999998</v>
      </c>
      <c r="N301" s="6">
        <f t="shared" si="80"/>
        <v>50.068807339449542</v>
      </c>
      <c r="O301" s="6">
        <f t="shared" si="69"/>
        <v>2.5034403669724772</v>
      </c>
      <c r="P301" s="6">
        <f t="shared" si="81"/>
        <v>83.448012232415905</v>
      </c>
      <c r="Q301" s="6">
        <f t="shared" si="70"/>
        <v>4.1724006116207955</v>
      </c>
      <c r="R301" s="16">
        <f t="shared" si="82"/>
        <v>119.99890060558316</v>
      </c>
      <c r="S301" s="7">
        <f t="shared" si="71"/>
        <v>5.9999450302791582</v>
      </c>
      <c r="T301" s="16">
        <f t="shared" si="83"/>
        <v>189.99825929217337</v>
      </c>
      <c r="U301" s="7">
        <f t="shared" si="72"/>
        <v>9.4999129646086686</v>
      </c>
      <c r="V301" s="16">
        <f t="shared" si="84"/>
        <v>239.99780121116632</v>
      </c>
      <c r="W301" s="7">
        <f t="shared" si="73"/>
        <v>11.999890060558316</v>
      </c>
    </row>
    <row r="302" spans="2:23" x14ac:dyDescent="0.25">
      <c r="B302" t="s">
        <v>252</v>
      </c>
      <c r="G302" t="s">
        <v>245</v>
      </c>
      <c r="H302">
        <v>60</v>
      </c>
      <c r="I302" t="s">
        <v>20</v>
      </c>
      <c r="J302" s="19">
        <f t="shared" si="74"/>
        <v>0.27287500000000003</v>
      </c>
      <c r="K302" s="5">
        <f t="shared" si="68"/>
        <v>8.4809549999999998</v>
      </c>
      <c r="N302" s="6">
        <f t="shared" si="80"/>
        <v>2.002752293577982</v>
      </c>
      <c r="O302" s="6">
        <f t="shared" si="69"/>
        <v>0.1001376146788991</v>
      </c>
      <c r="P302" s="6">
        <f t="shared" si="81"/>
        <v>3.3379204892966365</v>
      </c>
      <c r="Q302" s="6">
        <f t="shared" si="70"/>
        <v>0.16689602446483182</v>
      </c>
      <c r="R302" s="16">
        <f t="shared" si="82"/>
        <v>4.7999560242233272</v>
      </c>
      <c r="S302" s="7">
        <f t="shared" si="71"/>
        <v>0.23999780121116637</v>
      </c>
      <c r="T302" s="16">
        <f t="shared" si="83"/>
        <v>7.599930371686936</v>
      </c>
      <c r="U302" s="7">
        <f t="shared" si="72"/>
        <v>0.3799965185843468</v>
      </c>
      <c r="V302" s="16">
        <f t="shared" si="84"/>
        <v>9.5999120484466545</v>
      </c>
      <c r="W302" s="7">
        <f t="shared" si="73"/>
        <v>0.47999560242233275</v>
      </c>
    </row>
    <row r="303" spans="2:23" x14ac:dyDescent="0.25">
      <c r="B303" t="s">
        <v>253</v>
      </c>
      <c r="G303" t="s">
        <v>245</v>
      </c>
      <c r="H303">
        <v>50</v>
      </c>
      <c r="I303" t="s">
        <v>20</v>
      </c>
      <c r="J303" s="19">
        <f t="shared" si="74"/>
        <v>0.22739583333333332</v>
      </c>
      <c r="K303" s="5">
        <f t="shared" si="68"/>
        <v>7.0674624999999995</v>
      </c>
      <c r="N303" s="6">
        <f t="shared" si="80"/>
        <v>2.002752293577982</v>
      </c>
      <c r="O303" s="6">
        <f t="shared" si="69"/>
        <v>0.1001376146788991</v>
      </c>
      <c r="P303" s="6">
        <f t="shared" si="81"/>
        <v>3.3379204892966365</v>
      </c>
      <c r="Q303" s="6">
        <f t="shared" si="70"/>
        <v>0.16689602446483182</v>
      </c>
      <c r="R303" s="16">
        <f t="shared" si="82"/>
        <v>4.7999560242233272</v>
      </c>
      <c r="S303" s="7">
        <f t="shared" si="71"/>
        <v>0.23999780121116637</v>
      </c>
      <c r="T303" s="16">
        <f t="shared" si="83"/>
        <v>7.599930371686936</v>
      </c>
      <c r="U303" s="7">
        <f t="shared" si="72"/>
        <v>0.3799965185843468</v>
      </c>
      <c r="V303" s="16">
        <f t="shared" si="84"/>
        <v>9.5999120484466545</v>
      </c>
      <c r="W303" s="7">
        <f t="shared" si="73"/>
        <v>0.47999560242233275</v>
      </c>
    </row>
    <row r="304" spans="2:23" x14ac:dyDescent="0.25">
      <c r="B304" t="s">
        <v>254</v>
      </c>
      <c r="G304" t="s">
        <v>245</v>
      </c>
      <c r="H304">
        <v>150</v>
      </c>
      <c r="I304" t="s">
        <v>20</v>
      </c>
      <c r="J304" s="19">
        <f t="shared" si="74"/>
        <v>0.68218749999999995</v>
      </c>
      <c r="K304" s="5">
        <f t="shared" si="68"/>
        <v>21.202387499999997</v>
      </c>
      <c r="N304" s="6">
        <f t="shared" si="80"/>
        <v>25.034403669724771</v>
      </c>
      <c r="O304" s="6">
        <f t="shared" si="69"/>
        <v>1.2517201834862386</v>
      </c>
      <c r="P304" s="6">
        <f t="shared" si="81"/>
        <v>41.724006116207953</v>
      </c>
      <c r="Q304" s="6">
        <f t="shared" si="70"/>
        <v>2.0862003058103977</v>
      </c>
      <c r="R304" s="16">
        <f t="shared" si="82"/>
        <v>59.99945030279158</v>
      </c>
      <c r="S304" s="7">
        <f t="shared" si="71"/>
        <v>2.9999725151395791</v>
      </c>
      <c r="T304" s="16">
        <f t="shared" si="83"/>
        <v>94.999129646086686</v>
      </c>
      <c r="U304" s="7">
        <f t="shared" si="72"/>
        <v>4.7499564823043343</v>
      </c>
      <c r="V304" s="16">
        <f t="shared" si="84"/>
        <v>119.99890060558316</v>
      </c>
      <c r="W304" s="7">
        <f t="shared" si="73"/>
        <v>5.9999450302791582</v>
      </c>
    </row>
    <row r="305" spans="2:23" x14ac:dyDescent="0.25">
      <c r="B305" t="s">
        <v>255</v>
      </c>
      <c r="G305" t="s">
        <v>245</v>
      </c>
      <c r="H305">
        <v>50</v>
      </c>
      <c r="I305" t="s">
        <v>20</v>
      </c>
      <c r="J305" s="19">
        <f t="shared" si="74"/>
        <v>0.22739583333333332</v>
      </c>
      <c r="K305" s="5">
        <f t="shared" si="68"/>
        <v>7.0674624999999995</v>
      </c>
      <c r="N305" s="6">
        <f t="shared" si="80"/>
        <v>20.027522935779817</v>
      </c>
      <c r="O305" s="6">
        <f t="shared" si="69"/>
        <v>1.0013761467889908</v>
      </c>
      <c r="P305" s="6">
        <f t="shared" si="81"/>
        <v>33.379204892966364</v>
      </c>
      <c r="Q305" s="6">
        <f t="shared" si="70"/>
        <v>1.6689602446483183</v>
      </c>
      <c r="R305" s="16">
        <f t="shared" si="82"/>
        <v>47.999560242233272</v>
      </c>
      <c r="S305" s="7">
        <f t="shared" si="71"/>
        <v>2.3999780121116636</v>
      </c>
      <c r="T305" s="16">
        <f t="shared" si="83"/>
        <v>75.999303716869349</v>
      </c>
      <c r="U305" s="7">
        <f t="shared" si="72"/>
        <v>3.7999651858434675</v>
      </c>
      <c r="V305" s="16">
        <f t="shared" si="84"/>
        <v>95.999120484466545</v>
      </c>
      <c r="W305" s="7">
        <f t="shared" si="73"/>
        <v>4.7999560242233272</v>
      </c>
    </row>
    <row r="306" spans="2:23" x14ac:dyDescent="0.25">
      <c r="B306" t="s">
        <v>256</v>
      </c>
      <c r="G306" t="s">
        <v>245</v>
      </c>
      <c r="H306">
        <v>50</v>
      </c>
      <c r="I306" t="s">
        <v>20</v>
      </c>
      <c r="J306" s="19">
        <f t="shared" si="74"/>
        <v>0.22739583333333332</v>
      </c>
      <c r="K306" s="5">
        <f t="shared" si="68"/>
        <v>7.0674624999999995</v>
      </c>
      <c r="N306" s="6">
        <f t="shared" si="80"/>
        <v>6.0082568807339447</v>
      </c>
      <c r="O306" s="6">
        <f t="shared" si="69"/>
        <v>0.30041284403669721</v>
      </c>
      <c r="P306" s="6">
        <f t="shared" si="81"/>
        <v>10.013761467889909</v>
      </c>
      <c r="Q306" s="6">
        <f t="shared" si="70"/>
        <v>0.50068807339449539</v>
      </c>
      <c r="R306" s="16">
        <f t="shared" si="82"/>
        <v>14.39986807266998</v>
      </c>
      <c r="S306" s="7">
        <f t="shared" si="71"/>
        <v>0.71999340363349895</v>
      </c>
      <c r="T306" s="16">
        <f t="shared" si="83"/>
        <v>22.799791115060803</v>
      </c>
      <c r="U306" s="7">
        <f t="shared" si="72"/>
        <v>1.1399895557530402</v>
      </c>
      <c r="V306" s="16">
        <f t="shared" si="84"/>
        <v>28.79973614533996</v>
      </c>
      <c r="W306" s="7">
        <f t="shared" si="73"/>
        <v>1.4399868072669979</v>
      </c>
    </row>
    <row r="307" spans="2:23" x14ac:dyDescent="0.25">
      <c r="B307" t="s">
        <v>257</v>
      </c>
      <c r="G307" t="s">
        <v>245</v>
      </c>
      <c r="H307">
        <v>50</v>
      </c>
      <c r="I307" t="s">
        <v>20</v>
      </c>
      <c r="J307" s="19">
        <f t="shared" si="74"/>
        <v>0.22739583333333332</v>
      </c>
      <c r="K307" s="5">
        <f t="shared" si="68"/>
        <v>7.0674624999999995</v>
      </c>
      <c r="N307" s="6">
        <f t="shared" si="80"/>
        <v>2.002752293577982</v>
      </c>
      <c r="O307" s="6">
        <f t="shared" si="69"/>
        <v>0.1001376146788991</v>
      </c>
      <c r="P307" s="6">
        <f t="shared" si="81"/>
        <v>3.3379204892966365</v>
      </c>
      <c r="Q307" s="6">
        <f t="shared" si="70"/>
        <v>0.16689602446483182</v>
      </c>
      <c r="R307" s="16">
        <f t="shared" si="82"/>
        <v>4.7999560242233272</v>
      </c>
      <c r="S307" s="7">
        <f t="shared" si="71"/>
        <v>0.23999780121116637</v>
      </c>
      <c r="T307" s="16">
        <f t="shared" si="83"/>
        <v>7.599930371686936</v>
      </c>
      <c r="U307" s="7">
        <f t="shared" si="72"/>
        <v>0.3799965185843468</v>
      </c>
      <c r="V307" s="16">
        <f t="shared" si="84"/>
        <v>9.5999120484466545</v>
      </c>
      <c r="W307" s="7">
        <f t="shared" si="73"/>
        <v>0.47999560242233275</v>
      </c>
    </row>
    <row r="308" spans="2:23" x14ac:dyDescent="0.25">
      <c r="B308" t="s">
        <v>452</v>
      </c>
      <c r="G308" t="s">
        <v>245</v>
      </c>
      <c r="H308">
        <v>60</v>
      </c>
      <c r="I308" t="s">
        <v>20</v>
      </c>
      <c r="J308" s="19">
        <f t="shared" si="74"/>
        <v>0.27287500000000003</v>
      </c>
      <c r="K308" s="5">
        <f t="shared" si="68"/>
        <v>8.4809549999999998</v>
      </c>
      <c r="N308" s="6">
        <f t="shared" si="80"/>
        <v>2.002752293577982</v>
      </c>
      <c r="O308" s="6">
        <f t="shared" si="69"/>
        <v>0.1001376146788991</v>
      </c>
      <c r="P308" s="6">
        <f t="shared" si="81"/>
        <v>3.3379204892966365</v>
      </c>
      <c r="Q308" s="6">
        <f t="shared" si="70"/>
        <v>0.16689602446483182</v>
      </c>
      <c r="R308" s="16">
        <f t="shared" si="82"/>
        <v>4.7999560242233272</v>
      </c>
      <c r="S308" s="7">
        <f t="shared" si="71"/>
        <v>0.23999780121116637</v>
      </c>
      <c r="T308" s="16">
        <f t="shared" si="83"/>
        <v>7.599930371686936</v>
      </c>
      <c r="U308" s="7">
        <f t="shared" si="72"/>
        <v>0.3799965185843468</v>
      </c>
      <c r="V308" s="16">
        <f t="shared" si="84"/>
        <v>9.5999120484466545</v>
      </c>
      <c r="W308" s="7">
        <f t="shared" si="73"/>
        <v>0.47999560242233275</v>
      </c>
    </row>
    <row r="309" spans="2:23" x14ac:dyDescent="0.25">
      <c r="B309" t="s">
        <v>453</v>
      </c>
      <c r="G309" t="s">
        <v>245</v>
      </c>
      <c r="H309">
        <v>50</v>
      </c>
      <c r="I309" t="s">
        <v>20</v>
      </c>
      <c r="J309" s="19">
        <f t="shared" si="74"/>
        <v>0.22739583333333332</v>
      </c>
      <c r="K309" s="5">
        <f t="shared" si="68"/>
        <v>7.0674624999999995</v>
      </c>
      <c r="N309" s="6">
        <f t="shared" si="80"/>
        <v>8.011009174311928</v>
      </c>
      <c r="O309" s="6">
        <f t="shared" si="69"/>
        <v>0.40055045871559641</v>
      </c>
      <c r="P309" s="6">
        <f t="shared" si="81"/>
        <v>13.351681957186546</v>
      </c>
      <c r="Q309" s="6">
        <f t="shared" si="70"/>
        <v>0.66758409785932726</v>
      </c>
      <c r="R309" s="16">
        <f t="shared" si="82"/>
        <v>19.199824096893309</v>
      </c>
      <c r="S309" s="7">
        <f t="shared" si="71"/>
        <v>0.95999120484466549</v>
      </c>
      <c r="T309" s="16">
        <f t="shared" si="83"/>
        <v>30.399721486747744</v>
      </c>
      <c r="U309" s="7">
        <f t="shared" si="72"/>
        <v>1.5199860743373872</v>
      </c>
      <c r="V309" s="16">
        <f t="shared" si="84"/>
        <v>38.399648193786618</v>
      </c>
      <c r="W309" s="7">
        <f t="shared" si="73"/>
        <v>1.919982409689331</v>
      </c>
    </row>
    <row r="310" spans="2:23" x14ac:dyDescent="0.25">
      <c r="B310" t="s">
        <v>258</v>
      </c>
      <c r="G310" t="s">
        <v>259</v>
      </c>
      <c r="H310">
        <v>2</v>
      </c>
      <c r="I310" t="s">
        <v>20</v>
      </c>
      <c r="J310" s="19">
        <f t="shared" si="74"/>
        <v>9.0958333333333342E-3</v>
      </c>
      <c r="K310" s="5">
        <f t="shared" si="68"/>
        <v>0.28269850000000002</v>
      </c>
      <c r="N310" s="6">
        <f t="shared" ref="N310:N317" si="85">+$N$54*J320</f>
        <v>6.0082568807339447</v>
      </c>
      <c r="O310" s="6">
        <f t="shared" si="69"/>
        <v>0.30041284403669721</v>
      </c>
      <c r="P310" s="6">
        <f t="shared" ref="P310:P317" si="86">+$P$54*J320</f>
        <v>10.013761467889909</v>
      </c>
      <c r="Q310" s="6">
        <f t="shared" si="70"/>
        <v>0.50068807339449539</v>
      </c>
      <c r="R310" s="16">
        <f t="shared" ref="R310:R317" si="87">+$R$54*J320</f>
        <v>14.39986807266998</v>
      </c>
      <c r="S310" s="7">
        <f t="shared" si="71"/>
        <v>0.71999340363349895</v>
      </c>
      <c r="T310" s="16">
        <f t="shared" ref="T310:T317" si="88">+$T$54*J320</f>
        <v>22.799791115060803</v>
      </c>
      <c r="U310" s="7">
        <f t="shared" si="72"/>
        <v>1.1399895557530402</v>
      </c>
      <c r="V310" s="16">
        <f t="shared" ref="V310:V317" si="89">+$V$54*J320</f>
        <v>28.79973614533996</v>
      </c>
      <c r="W310" s="7">
        <f t="shared" si="73"/>
        <v>1.4399868072669979</v>
      </c>
    </row>
    <row r="311" spans="2:23" x14ac:dyDescent="0.25">
      <c r="B311" t="s">
        <v>260</v>
      </c>
      <c r="G311" t="s">
        <v>261</v>
      </c>
      <c r="H311">
        <v>2</v>
      </c>
      <c r="I311" t="s">
        <v>20</v>
      </c>
      <c r="J311" s="19">
        <f t="shared" si="74"/>
        <v>9.0958333333333342E-3</v>
      </c>
      <c r="K311" s="5">
        <f t="shared" si="68"/>
        <v>0.28269850000000002</v>
      </c>
      <c r="N311" s="6">
        <f t="shared" si="85"/>
        <v>6.0082568807339447</v>
      </c>
      <c r="O311" s="6">
        <f t="shared" si="69"/>
        <v>0.30041284403669721</v>
      </c>
      <c r="P311" s="6">
        <f t="shared" si="86"/>
        <v>10.013761467889909</v>
      </c>
      <c r="Q311" s="6">
        <f t="shared" si="70"/>
        <v>0.50068807339449539</v>
      </c>
      <c r="R311" s="16">
        <f t="shared" si="87"/>
        <v>14.39986807266998</v>
      </c>
      <c r="S311" s="7">
        <f t="shared" si="71"/>
        <v>0.71999340363349895</v>
      </c>
      <c r="T311" s="16">
        <f t="shared" si="88"/>
        <v>22.799791115060803</v>
      </c>
      <c r="U311" s="7">
        <f t="shared" si="72"/>
        <v>1.1399895557530402</v>
      </c>
      <c r="V311" s="16">
        <f t="shared" si="89"/>
        <v>28.79973614533996</v>
      </c>
      <c r="W311" s="7">
        <f t="shared" si="73"/>
        <v>1.4399868072669979</v>
      </c>
    </row>
    <row r="312" spans="2:23" x14ac:dyDescent="0.25">
      <c r="B312" t="s">
        <v>262</v>
      </c>
      <c r="G312" t="s">
        <v>245</v>
      </c>
      <c r="H312">
        <v>25</v>
      </c>
      <c r="I312" t="s">
        <v>20</v>
      </c>
      <c r="J312" s="19">
        <f t="shared" si="74"/>
        <v>0.11369791666666666</v>
      </c>
      <c r="K312" s="5">
        <f t="shared" si="68"/>
        <v>3.5337312499999998</v>
      </c>
      <c r="N312" s="6">
        <f t="shared" si="85"/>
        <v>4.005504587155964</v>
      </c>
      <c r="O312" s="6">
        <f t="shared" si="69"/>
        <v>0.20027522935779821</v>
      </c>
      <c r="P312" s="6">
        <f t="shared" si="86"/>
        <v>6.6758409785932731</v>
      </c>
      <c r="Q312" s="6">
        <f t="shared" si="70"/>
        <v>0.33379204892966363</v>
      </c>
      <c r="R312" s="16">
        <f t="shared" si="87"/>
        <v>9.5999120484466545</v>
      </c>
      <c r="S312" s="7">
        <f t="shared" si="71"/>
        <v>0.47999560242233275</v>
      </c>
      <c r="T312" s="16">
        <f t="shared" si="88"/>
        <v>15.199860743373872</v>
      </c>
      <c r="U312" s="7">
        <f t="shared" si="72"/>
        <v>0.7599930371686936</v>
      </c>
      <c r="V312" s="16">
        <f t="shared" si="89"/>
        <v>19.199824096893309</v>
      </c>
      <c r="W312" s="7">
        <f t="shared" si="73"/>
        <v>0.95999120484466549</v>
      </c>
    </row>
    <row r="313" spans="2:23" x14ac:dyDescent="0.25">
      <c r="B313" t="s">
        <v>263</v>
      </c>
      <c r="G313" t="s">
        <v>245</v>
      </c>
      <c r="H313">
        <v>20</v>
      </c>
      <c r="I313" t="s">
        <v>20</v>
      </c>
      <c r="J313" s="19">
        <f t="shared" si="74"/>
        <v>9.0958333333333335E-2</v>
      </c>
      <c r="K313" s="5">
        <f t="shared" si="68"/>
        <v>2.8269850000000001</v>
      </c>
      <c r="N313" s="6">
        <f t="shared" si="85"/>
        <v>6.0082568807339447</v>
      </c>
      <c r="O313" s="6">
        <f t="shared" si="69"/>
        <v>0.30041284403669721</v>
      </c>
      <c r="P313" s="6">
        <f t="shared" si="86"/>
        <v>10.013761467889909</v>
      </c>
      <c r="Q313" s="6">
        <f t="shared" si="70"/>
        <v>0.50068807339449539</v>
      </c>
      <c r="R313" s="16">
        <f t="shared" si="87"/>
        <v>14.39986807266998</v>
      </c>
      <c r="S313" s="7">
        <f t="shared" si="71"/>
        <v>0.71999340363349895</v>
      </c>
      <c r="T313" s="16">
        <f t="shared" si="88"/>
        <v>22.799791115060803</v>
      </c>
      <c r="U313" s="7">
        <f t="shared" si="72"/>
        <v>1.1399895557530402</v>
      </c>
      <c r="V313" s="16">
        <f t="shared" si="89"/>
        <v>28.79973614533996</v>
      </c>
      <c r="W313" s="7">
        <f t="shared" si="73"/>
        <v>1.4399868072669979</v>
      </c>
    </row>
    <row r="314" spans="2:23" x14ac:dyDescent="0.25">
      <c r="B314" t="s">
        <v>269</v>
      </c>
      <c r="G314" t="s">
        <v>264</v>
      </c>
      <c r="H314">
        <v>6</v>
      </c>
      <c r="I314" t="s">
        <v>20</v>
      </c>
      <c r="J314" s="19">
        <f t="shared" si="74"/>
        <v>2.7287499999999999E-2</v>
      </c>
      <c r="K314" s="5">
        <f t="shared" si="68"/>
        <v>0.84809549999999989</v>
      </c>
      <c r="N314" s="6">
        <f t="shared" si="85"/>
        <v>75.103211009174302</v>
      </c>
      <c r="O314" s="6">
        <f t="shared" si="69"/>
        <v>3.7551605504587151</v>
      </c>
      <c r="P314" s="6">
        <f t="shared" si="86"/>
        <v>125.17201834862385</v>
      </c>
      <c r="Q314" s="6">
        <f t="shared" si="70"/>
        <v>6.2586009174311927</v>
      </c>
      <c r="R314" s="16">
        <f t="shared" si="87"/>
        <v>179.99835090837473</v>
      </c>
      <c r="S314" s="7">
        <f t="shared" si="71"/>
        <v>8.9999175454187359</v>
      </c>
      <c r="T314" s="16">
        <f t="shared" si="88"/>
        <v>284.99738893826003</v>
      </c>
      <c r="U314" s="7">
        <f t="shared" si="72"/>
        <v>14.249869446913001</v>
      </c>
      <c r="V314" s="16">
        <f t="shared" si="89"/>
        <v>359.99670181674946</v>
      </c>
      <c r="W314" s="7">
        <f t="shared" si="73"/>
        <v>17.999835090837472</v>
      </c>
    </row>
    <row r="315" spans="2:23" x14ac:dyDescent="0.25">
      <c r="B315" t="s">
        <v>265</v>
      </c>
      <c r="G315" t="s">
        <v>266</v>
      </c>
      <c r="H315">
        <v>2</v>
      </c>
      <c r="I315" t="s">
        <v>20</v>
      </c>
      <c r="J315" s="19">
        <f t="shared" si="74"/>
        <v>9.0958333333333342E-3</v>
      </c>
      <c r="K315" s="5">
        <f t="shared" si="68"/>
        <v>0.28269850000000002</v>
      </c>
      <c r="N315" s="6">
        <f t="shared" si="85"/>
        <v>50.068807339449542</v>
      </c>
      <c r="O315" s="6">
        <f t="shared" si="69"/>
        <v>2.5034403669724772</v>
      </c>
      <c r="P315" s="6">
        <f t="shared" si="86"/>
        <v>83.448012232415905</v>
      </c>
      <c r="Q315" s="6">
        <f t="shared" si="70"/>
        <v>4.1724006116207955</v>
      </c>
      <c r="R315" s="16">
        <f t="shared" si="87"/>
        <v>119.99890060558316</v>
      </c>
      <c r="S315" s="7">
        <f t="shared" si="71"/>
        <v>5.9999450302791582</v>
      </c>
      <c r="T315" s="16">
        <f t="shared" si="88"/>
        <v>189.99825929217337</v>
      </c>
      <c r="U315" s="7">
        <f t="shared" si="72"/>
        <v>9.4999129646086686</v>
      </c>
      <c r="V315" s="16">
        <f t="shared" si="89"/>
        <v>239.99780121116632</v>
      </c>
      <c r="W315" s="7">
        <f t="shared" si="73"/>
        <v>11.999890060558316</v>
      </c>
    </row>
    <row r="316" spans="2:23" x14ac:dyDescent="0.25">
      <c r="B316" t="s">
        <v>267</v>
      </c>
      <c r="G316" t="s">
        <v>268</v>
      </c>
      <c r="H316">
        <v>2</v>
      </c>
      <c r="I316" t="s">
        <v>20</v>
      </c>
      <c r="J316" s="19">
        <f t="shared" si="74"/>
        <v>9.0958333333333342E-3</v>
      </c>
      <c r="K316" s="5">
        <f t="shared" si="68"/>
        <v>0.28269850000000002</v>
      </c>
      <c r="N316" s="6">
        <f t="shared" si="85"/>
        <v>25.034403669724771</v>
      </c>
      <c r="O316" s="6">
        <f t="shared" si="69"/>
        <v>1.2517201834862386</v>
      </c>
      <c r="P316" s="6">
        <f t="shared" si="86"/>
        <v>41.724006116207953</v>
      </c>
      <c r="Q316" s="6">
        <f t="shared" si="70"/>
        <v>2.0862003058103977</v>
      </c>
      <c r="R316" s="16">
        <f t="shared" si="87"/>
        <v>59.99945030279158</v>
      </c>
      <c r="S316" s="7">
        <f t="shared" si="71"/>
        <v>2.9999725151395791</v>
      </c>
      <c r="T316" s="16">
        <f t="shared" si="88"/>
        <v>94.999129646086686</v>
      </c>
      <c r="U316" s="7">
        <f t="shared" si="72"/>
        <v>4.7499564823043343</v>
      </c>
      <c r="V316" s="16">
        <f t="shared" si="89"/>
        <v>119.99890060558316</v>
      </c>
      <c r="W316" s="7">
        <f t="shared" si="73"/>
        <v>5.9999450302791582</v>
      </c>
    </row>
    <row r="317" spans="2:23" x14ac:dyDescent="0.25">
      <c r="B317" t="s">
        <v>270</v>
      </c>
      <c r="G317" t="s">
        <v>0</v>
      </c>
      <c r="H317">
        <v>8</v>
      </c>
      <c r="I317" t="s">
        <v>20</v>
      </c>
      <c r="J317" s="19">
        <f t="shared" si="74"/>
        <v>3.6383333333333337E-2</v>
      </c>
      <c r="K317" s="5">
        <f t="shared" si="68"/>
        <v>1.1307940000000001</v>
      </c>
      <c r="N317" s="6">
        <f t="shared" si="85"/>
        <v>25.034403669724771</v>
      </c>
      <c r="O317" s="6">
        <f t="shared" si="69"/>
        <v>1.2517201834862386</v>
      </c>
      <c r="P317" s="6">
        <f t="shared" si="86"/>
        <v>41.724006116207953</v>
      </c>
      <c r="Q317" s="6">
        <f t="shared" si="70"/>
        <v>2.0862003058103977</v>
      </c>
      <c r="R317" s="16">
        <f t="shared" si="87"/>
        <v>59.99945030279158</v>
      </c>
      <c r="S317" s="7">
        <f t="shared" si="71"/>
        <v>2.9999725151395791</v>
      </c>
      <c r="T317" s="16">
        <f t="shared" si="88"/>
        <v>94.999129646086686</v>
      </c>
      <c r="U317" s="7">
        <f t="shared" si="72"/>
        <v>4.7499564823043343</v>
      </c>
      <c r="V317" s="16">
        <f t="shared" si="89"/>
        <v>119.99890060558316</v>
      </c>
      <c r="W317" s="7">
        <f t="shared" si="73"/>
        <v>5.9999450302791582</v>
      </c>
    </row>
    <row r="318" spans="2:23" ht="15.75" thickBot="1" x14ac:dyDescent="0.3">
      <c r="J318" s="19"/>
      <c r="N318" s="6"/>
      <c r="O318" s="6"/>
      <c r="P318" s="6"/>
      <c r="Q318" s="6"/>
      <c r="R318" s="16"/>
      <c r="S318" s="7"/>
      <c r="T318" s="16"/>
      <c r="U318" s="7"/>
      <c r="V318" s="16"/>
      <c r="W318" s="7"/>
    </row>
    <row r="319" spans="2:23" ht="15.75" thickBot="1" x14ac:dyDescent="0.3">
      <c r="B319" s="2" t="s">
        <v>411</v>
      </c>
      <c r="C319" s="3"/>
      <c r="D319" s="3"/>
      <c r="E319" s="3"/>
      <c r="F319" s="3"/>
      <c r="J319" s="19"/>
      <c r="N319" s="6"/>
      <c r="O319" s="6"/>
      <c r="P319" s="6"/>
      <c r="Q319" s="6"/>
      <c r="R319" s="16"/>
      <c r="S319" s="7"/>
      <c r="T319" s="16"/>
      <c r="U319" s="7"/>
      <c r="V319" s="16"/>
      <c r="W319" s="7"/>
    </row>
    <row r="320" spans="2:23" x14ac:dyDescent="0.25">
      <c r="B320" t="s">
        <v>271</v>
      </c>
      <c r="G320" t="s">
        <v>0</v>
      </c>
      <c r="H320">
        <v>6</v>
      </c>
      <c r="I320" t="s">
        <v>20</v>
      </c>
      <c r="J320" s="19">
        <f t="shared" ref="J320:J339" si="90">+H320/72000*$G$54</f>
        <v>2.7287499999999999E-2</v>
      </c>
      <c r="K320" s="5">
        <f t="shared" si="68"/>
        <v>0.84809549999999989</v>
      </c>
      <c r="N320" s="6"/>
      <c r="O320" s="6"/>
      <c r="P320" s="6"/>
      <c r="Q320" s="6"/>
      <c r="R320" s="16"/>
      <c r="S320" s="7"/>
      <c r="T320" s="16"/>
      <c r="U320" s="7"/>
      <c r="V320" s="16"/>
      <c r="W320" s="7"/>
    </row>
    <row r="321" spans="2:23" x14ac:dyDescent="0.25">
      <c r="B321" t="s">
        <v>272</v>
      </c>
      <c r="G321" t="s">
        <v>0</v>
      </c>
      <c r="H321">
        <v>6</v>
      </c>
      <c r="I321" t="s">
        <v>20</v>
      </c>
      <c r="J321" s="19">
        <f t="shared" si="90"/>
        <v>2.7287499999999999E-2</v>
      </c>
      <c r="K321" s="5">
        <f t="shared" si="68"/>
        <v>0.84809549999999989</v>
      </c>
      <c r="N321" s="6">
        <f t="shared" ref="N321:N348" si="91">+$N$54*J328</f>
        <v>25.034403669724771</v>
      </c>
      <c r="O321" s="6">
        <f t="shared" si="69"/>
        <v>1.2517201834862386</v>
      </c>
      <c r="P321" s="6">
        <f t="shared" ref="P321:P348" si="92">+$P$54*J328</f>
        <v>41.724006116207953</v>
      </c>
      <c r="Q321" s="6">
        <f t="shared" si="70"/>
        <v>2.0862003058103977</v>
      </c>
      <c r="R321" s="16">
        <f t="shared" ref="R321:R348" si="93">+$R$54*J328</f>
        <v>59.99945030279158</v>
      </c>
      <c r="S321" s="7">
        <f t="shared" si="71"/>
        <v>2.9999725151395791</v>
      </c>
      <c r="T321" s="16">
        <f t="shared" ref="T321:T348" si="94">+$T$54*J328</f>
        <v>94.999129646086686</v>
      </c>
      <c r="U321" s="7">
        <f t="shared" si="72"/>
        <v>4.7499564823043343</v>
      </c>
      <c r="V321" s="16">
        <f t="shared" ref="V321:V348" si="95">+$V$54*J328</f>
        <v>119.99890060558316</v>
      </c>
      <c r="W321" s="7">
        <f t="shared" si="73"/>
        <v>5.9999450302791582</v>
      </c>
    </row>
    <row r="322" spans="2:23" x14ac:dyDescent="0.25">
      <c r="B322" t="s">
        <v>273</v>
      </c>
      <c r="G322" t="s">
        <v>0</v>
      </c>
      <c r="H322">
        <v>4</v>
      </c>
      <c r="I322" t="s">
        <v>20</v>
      </c>
      <c r="J322" s="19">
        <f t="shared" si="90"/>
        <v>1.8191666666666668E-2</v>
      </c>
      <c r="K322" s="5">
        <f t="shared" si="68"/>
        <v>0.56539700000000004</v>
      </c>
      <c r="N322" s="6">
        <f t="shared" si="91"/>
        <v>25.034403669724771</v>
      </c>
      <c r="O322" s="6">
        <f t="shared" si="69"/>
        <v>1.2517201834862386</v>
      </c>
      <c r="P322" s="6">
        <f t="shared" si="92"/>
        <v>41.724006116207953</v>
      </c>
      <c r="Q322" s="6">
        <f t="shared" si="70"/>
        <v>2.0862003058103977</v>
      </c>
      <c r="R322" s="16">
        <f t="shared" si="93"/>
        <v>59.99945030279158</v>
      </c>
      <c r="S322" s="7">
        <f t="shared" si="71"/>
        <v>2.9999725151395791</v>
      </c>
      <c r="T322" s="16">
        <f t="shared" si="94"/>
        <v>94.999129646086686</v>
      </c>
      <c r="U322" s="7">
        <f t="shared" si="72"/>
        <v>4.7499564823043343</v>
      </c>
      <c r="V322" s="16">
        <f t="shared" si="95"/>
        <v>119.99890060558316</v>
      </c>
      <c r="W322" s="7">
        <f t="shared" si="73"/>
        <v>5.9999450302791582</v>
      </c>
    </row>
    <row r="323" spans="2:23" x14ac:dyDescent="0.25">
      <c r="B323" t="s">
        <v>274</v>
      </c>
      <c r="G323" t="s">
        <v>0</v>
      </c>
      <c r="H323">
        <v>6</v>
      </c>
      <c r="I323" t="s">
        <v>20</v>
      </c>
      <c r="J323" s="19">
        <f t="shared" si="90"/>
        <v>2.7287499999999999E-2</v>
      </c>
      <c r="K323" s="5">
        <f t="shared" si="68"/>
        <v>0.84809549999999989</v>
      </c>
      <c r="N323" s="6">
        <f t="shared" si="91"/>
        <v>8.011009174311928</v>
      </c>
      <c r="O323" s="6">
        <f t="shared" si="69"/>
        <v>0.40055045871559641</v>
      </c>
      <c r="P323" s="6">
        <f t="shared" si="92"/>
        <v>13.351681957186546</v>
      </c>
      <c r="Q323" s="6">
        <f t="shared" si="70"/>
        <v>0.66758409785932726</v>
      </c>
      <c r="R323" s="16">
        <f t="shared" si="93"/>
        <v>19.199824096893309</v>
      </c>
      <c r="S323" s="7">
        <f t="shared" si="71"/>
        <v>0.95999120484466549</v>
      </c>
      <c r="T323" s="16">
        <f t="shared" si="94"/>
        <v>30.399721486747744</v>
      </c>
      <c r="U323" s="7">
        <f t="shared" si="72"/>
        <v>1.5199860743373872</v>
      </c>
      <c r="V323" s="16">
        <f t="shared" si="95"/>
        <v>38.399648193786618</v>
      </c>
      <c r="W323" s="7">
        <f t="shared" si="73"/>
        <v>1.919982409689331</v>
      </c>
    </row>
    <row r="324" spans="2:23" x14ac:dyDescent="0.25">
      <c r="B324" t="s">
        <v>275</v>
      </c>
      <c r="G324" t="s">
        <v>245</v>
      </c>
      <c r="H324">
        <v>75</v>
      </c>
      <c r="I324" t="s">
        <v>20</v>
      </c>
      <c r="J324" s="19">
        <f t="shared" si="90"/>
        <v>0.34109374999999997</v>
      </c>
      <c r="K324" s="5">
        <f t="shared" ref="K324:K387" si="96">$K$54*J324</f>
        <v>10.601193749999998</v>
      </c>
      <c r="N324" s="6">
        <f t="shared" si="91"/>
        <v>6.0082568807339447</v>
      </c>
      <c r="O324" s="6">
        <f t="shared" si="69"/>
        <v>0.30041284403669721</v>
      </c>
      <c r="P324" s="6">
        <f t="shared" si="92"/>
        <v>10.013761467889909</v>
      </c>
      <c r="Q324" s="6">
        <f t="shared" si="70"/>
        <v>0.50068807339449539</v>
      </c>
      <c r="R324" s="16">
        <f t="shared" si="93"/>
        <v>14.39986807266998</v>
      </c>
      <c r="S324" s="7">
        <f t="shared" si="71"/>
        <v>0.71999340363349895</v>
      </c>
      <c r="T324" s="16">
        <f t="shared" si="94"/>
        <v>22.799791115060803</v>
      </c>
      <c r="U324" s="7">
        <f t="shared" si="72"/>
        <v>1.1399895557530402</v>
      </c>
      <c r="V324" s="16">
        <f t="shared" si="95"/>
        <v>28.79973614533996</v>
      </c>
      <c r="W324" s="7">
        <f t="shared" si="73"/>
        <v>1.4399868072669979</v>
      </c>
    </row>
    <row r="325" spans="2:23" x14ac:dyDescent="0.25">
      <c r="B325" t="s">
        <v>276</v>
      </c>
      <c r="G325" t="s">
        <v>245</v>
      </c>
      <c r="H325">
        <v>50</v>
      </c>
      <c r="I325" t="s">
        <v>20</v>
      </c>
      <c r="J325" s="19">
        <f t="shared" si="90"/>
        <v>0.22739583333333332</v>
      </c>
      <c r="K325" s="5">
        <f t="shared" si="96"/>
        <v>7.0674624999999995</v>
      </c>
      <c r="N325" s="6">
        <f t="shared" si="91"/>
        <v>100.13761467889908</v>
      </c>
      <c r="O325" s="6">
        <f t="shared" si="69"/>
        <v>5.0068807339449544</v>
      </c>
      <c r="P325" s="6">
        <f t="shared" si="92"/>
        <v>166.89602446483181</v>
      </c>
      <c r="Q325" s="6">
        <f t="shared" si="70"/>
        <v>8.3448012232415909</v>
      </c>
      <c r="R325" s="16">
        <f t="shared" si="93"/>
        <v>239.99780121116632</v>
      </c>
      <c r="S325" s="7">
        <f t="shared" si="71"/>
        <v>11.999890060558316</v>
      </c>
      <c r="T325" s="16">
        <f t="shared" si="94"/>
        <v>379.99651858434675</v>
      </c>
      <c r="U325" s="7">
        <f t="shared" si="72"/>
        <v>18.999825929217337</v>
      </c>
      <c r="V325" s="16">
        <f t="shared" si="95"/>
        <v>479.99560242233264</v>
      </c>
      <c r="W325" s="7">
        <f t="shared" si="73"/>
        <v>23.999780121116633</v>
      </c>
    </row>
    <row r="326" spans="2:23" x14ac:dyDescent="0.25">
      <c r="B326" t="s">
        <v>278</v>
      </c>
      <c r="G326" t="s">
        <v>245</v>
      </c>
      <c r="H326">
        <v>25</v>
      </c>
      <c r="I326" t="s">
        <v>20</v>
      </c>
      <c r="J326" s="19">
        <f t="shared" si="90"/>
        <v>0.11369791666666666</v>
      </c>
      <c r="K326" s="5">
        <f t="shared" si="96"/>
        <v>3.5337312499999998</v>
      </c>
      <c r="N326" s="6">
        <f t="shared" si="91"/>
        <v>40.055045871559635</v>
      </c>
      <c r="O326" s="6">
        <f t="shared" si="69"/>
        <v>2.0027522935779816</v>
      </c>
      <c r="P326" s="6">
        <f t="shared" si="92"/>
        <v>66.758409785932727</v>
      </c>
      <c r="Q326" s="6">
        <f t="shared" si="70"/>
        <v>3.3379204892966365</v>
      </c>
      <c r="R326" s="16">
        <f t="shared" si="93"/>
        <v>95.999120484466545</v>
      </c>
      <c r="S326" s="7">
        <f t="shared" si="71"/>
        <v>4.7999560242233272</v>
      </c>
      <c r="T326" s="16">
        <f t="shared" si="94"/>
        <v>151.9986074337387</v>
      </c>
      <c r="U326" s="7">
        <f t="shared" si="72"/>
        <v>7.5999303716869351</v>
      </c>
      <c r="V326" s="16">
        <f t="shared" si="95"/>
        <v>191.99824096893309</v>
      </c>
      <c r="W326" s="7">
        <f t="shared" si="73"/>
        <v>9.5999120484466545</v>
      </c>
    </row>
    <row r="327" spans="2:23" x14ac:dyDescent="0.25">
      <c r="B327" t="s">
        <v>277</v>
      </c>
      <c r="G327" t="s">
        <v>245</v>
      </c>
      <c r="H327">
        <v>25</v>
      </c>
      <c r="I327" t="s">
        <v>20</v>
      </c>
      <c r="J327" s="19">
        <f t="shared" si="90"/>
        <v>0.11369791666666666</v>
      </c>
      <c r="K327" s="5">
        <f t="shared" si="96"/>
        <v>3.5337312499999998</v>
      </c>
      <c r="N327" s="6">
        <f t="shared" si="91"/>
        <v>25.034403669724771</v>
      </c>
      <c r="O327" s="6">
        <f t="shared" si="69"/>
        <v>1.2517201834862386</v>
      </c>
      <c r="P327" s="6">
        <f t="shared" si="92"/>
        <v>41.724006116207953</v>
      </c>
      <c r="Q327" s="6">
        <f t="shared" si="70"/>
        <v>2.0862003058103977</v>
      </c>
      <c r="R327" s="16">
        <f t="shared" si="93"/>
        <v>59.99945030279158</v>
      </c>
      <c r="S327" s="7">
        <f t="shared" si="71"/>
        <v>2.9999725151395791</v>
      </c>
      <c r="T327" s="16">
        <f t="shared" si="94"/>
        <v>94.999129646086686</v>
      </c>
      <c r="U327" s="7">
        <f t="shared" si="72"/>
        <v>4.7499564823043343</v>
      </c>
      <c r="V327" s="16">
        <f t="shared" si="95"/>
        <v>119.99890060558316</v>
      </c>
      <c r="W327" s="7">
        <f t="shared" si="73"/>
        <v>5.9999450302791582</v>
      </c>
    </row>
    <row r="328" spans="2:23" x14ac:dyDescent="0.25">
      <c r="B328" t="s">
        <v>279</v>
      </c>
      <c r="G328" t="s">
        <v>281</v>
      </c>
      <c r="H328">
        <v>25</v>
      </c>
      <c r="I328" t="s">
        <v>20</v>
      </c>
      <c r="J328" s="19">
        <f t="shared" si="90"/>
        <v>0.11369791666666666</v>
      </c>
      <c r="K328" s="5">
        <f t="shared" si="96"/>
        <v>3.5337312499999998</v>
      </c>
      <c r="N328" s="6">
        <f t="shared" si="91"/>
        <v>20.027522935779817</v>
      </c>
      <c r="O328" s="6">
        <f t="shared" si="69"/>
        <v>1.0013761467889908</v>
      </c>
      <c r="P328" s="6">
        <f t="shared" si="92"/>
        <v>33.379204892966364</v>
      </c>
      <c r="Q328" s="6">
        <f t="shared" si="70"/>
        <v>1.6689602446483183</v>
      </c>
      <c r="R328" s="16">
        <f t="shared" si="93"/>
        <v>47.999560242233272</v>
      </c>
      <c r="S328" s="7">
        <f t="shared" si="71"/>
        <v>2.3999780121116636</v>
      </c>
      <c r="T328" s="16">
        <f t="shared" si="94"/>
        <v>75.999303716869349</v>
      </c>
      <c r="U328" s="7">
        <f t="shared" si="72"/>
        <v>3.7999651858434675</v>
      </c>
      <c r="V328" s="16">
        <f t="shared" si="95"/>
        <v>95.999120484466545</v>
      </c>
      <c r="W328" s="7">
        <f t="shared" si="73"/>
        <v>4.7999560242233272</v>
      </c>
    </row>
    <row r="329" spans="2:23" x14ac:dyDescent="0.25">
      <c r="B329" t="s">
        <v>1310</v>
      </c>
      <c r="G329" t="s">
        <v>245</v>
      </c>
      <c r="H329">
        <v>25</v>
      </c>
      <c r="I329" t="s">
        <v>20</v>
      </c>
      <c r="J329" s="19">
        <f t="shared" si="90"/>
        <v>0.11369791666666666</v>
      </c>
      <c r="K329" s="5">
        <f t="shared" si="96"/>
        <v>3.5337312499999998</v>
      </c>
      <c r="N329" s="6">
        <f t="shared" si="91"/>
        <v>10.013761467889909</v>
      </c>
      <c r="O329" s="6">
        <f t="shared" si="69"/>
        <v>0.50068807339449539</v>
      </c>
      <c r="P329" s="6">
        <f t="shared" si="92"/>
        <v>16.689602446483182</v>
      </c>
      <c r="Q329" s="6">
        <f t="shared" si="70"/>
        <v>0.83448012232415913</v>
      </c>
      <c r="R329" s="16">
        <f t="shared" si="93"/>
        <v>23.999780121116636</v>
      </c>
      <c r="S329" s="7">
        <f t="shared" si="71"/>
        <v>1.1999890060558318</v>
      </c>
      <c r="T329" s="16">
        <f t="shared" si="94"/>
        <v>37.999651858434675</v>
      </c>
      <c r="U329" s="7">
        <f t="shared" si="72"/>
        <v>1.8999825929217338</v>
      </c>
      <c r="V329" s="16">
        <f t="shared" si="95"/>
        <v>47.999560242233272</v>
      </c>
      <c r="W329" s="7">
        <f t="shared" si="73"/>
        <v>2.3999780121116636</v>
      </c>
    </row>
    <row r="330" spans="2:23" x14ac:dyDescent="0.25">
      <c r="B330" t="s">
        <v>280</v>
      </c>
      <c r="G330" t="s">
        <v>281</v>
      </c>
      <c r="H330">
        <v>8</v>
      </c>
      <c r="I330" t="s">
        <v>20</v>
      </c>
      <c r="J330" s="19">
        <f t="shared" si="90"/>
        <v>3.6383333333333337E-2</v>
      </c>
      <c r="K330" s="5">
        <f t="shared" si="96"/>
        <v>1.1307940000000001</v>
      </c>
      <c r="N330" s="6">
        <f t="shared" si="91"/>
        <v>60.082568807339456</v>
      </c>
      <c r="O330" s="6">
        <f t="shared" si="69"/>
        <v>3.0041284403669728</v>
      </c>
      <c r="P330" s="6">
        <f t="shared" si="92"/>
        <v>100.1376146788991</v>
      </c>
      <c r="Q330" s="6">
        <f t="shared" si="70"/>
        <v>5.0068807339449553</v>
      </c>
      <c r="R330" s="16">
        <f t="shared" si="93"/>
        <v>143.99868072669983</v>
      </c>
      <c r="S330" s="7">
        <f t="shared" si="71"/>
        <v>7.1999340363349917</v>
      </c>
      <c r="T330" s="16">
        <f t="shared" si="94"/>
        <v>227.99791115060808</v>
      </c>
      <c r="U330" s="7">
        <f t="shared" si="72"/>
        <v>11.399895557530403</v>
      </c>
      <c r="V330" s="16">
        <f t="shared" si="95"/>
        <v>287.99736145339966</v>
      </c>
      <c r="W330" s="7">
        <f t="shared" si="73"/>
        <v>14.399868072669983</v>
      </c>
    </row>
    <row r="331" spans="2:23" x14ac:dyDescent="0.25">
      <c r="B331" t="s">
        <v>282</v>
      </c>
      <c r="G331" t="s">
        <v>281</v>
      </c>
      <c r="H331">
        <v>6</v>
      </c>
      <c r="I331" t="s">
        <v>20</v>
      </c>
      <c r="J331" s="19">
        <f t="shared" si="90"/>
        <v>2.7287499999999999E-2</v>
      </c>
      <c r="K331" s="5">
        <f t="shared" si="96"/>
        <v>0.84809549999999989</v>
      </c>
      <c r="N331" s="6">
        <f t="shared" si="91"/>
        <v>40.055045871559635</v>
      </c>
      <c r="O331" s="6">
        <f t="shared" si="69"/>
        <v>2.0027522935779816</v>
      </c>
      <c r="P331" s="6">
        <f t="shared" si="92"/>
        <v>66.758409785932727</v>
      </c>
      <c r="Q331" s="6">
        <f t="shared" si="70"/>
        <v>3.3379204892966365</v>
      </c>
      <c r="R331" s="16">
        <f t="shared" si="93"/>
        <v>95.999120484466545</v>
      </c>
      <c r="S331" s="7">
        <f t="shared" si="71"/>
        <v>4.7999560242233272</v>
      </c>
      <c r="T331" s="16">
        <f t="shared" si="94"/>
        <v>151.9986074337387</v>
      </c>
      <c r="U331" s="7">
        <f t="shared" si="72"/>
        <v>7.5999303716869351</v>
      </c>
      <c r="V331" s="16">
        <f t="shared" si="95"/>
        <v>191.99824096893309</v>
      </c>
      <c r="W331" s="7">
        <f t="shared" si="73"/>
        <v>9.5999120484466545</v>
      </c>
    </row>
    <row r="332" spans="2:23" x14ac:dyDescent="0.25">
      <c r="B332" t="s">
        <v>283</v>
      </c>
      <c r="G332" t="s">
        <v>245</v>
      </c>
      <c r="H332">
        <v>100</v>
      </c>
      <c r="I332" t="s">
        <v>20</v>
      </c>
      <c r="J332" s="19">
        <f t="shared" si="90"/>
        <v>0.45479166666666665</v>
      </c>
      <c r="K332" s="5">
        <f t="shared" si="96"/>
        <v>14.134924999999999</v>
      </c>
      <c r="N332" s="6">
        <f t="shared" si="91"/>
        <v>25.034403669724771</v>
      </c>
      <c r="O332" s="6">
        <f t="shared" si="69"/>
        <v>1.2517201834862386</v>
      </c>
      <c r="P332" s="6">
        <f t="shared" si="92"/>
        <v>41.724006116207953</v>
      </c>
      <c r="Q332" s="6">
        <f t="shared" si="70"/>
        <v>2.0862003058103977</v>
      </c>
      <c r="R332" s="16">
        <f t="shared" si="93"/>
        <v>59.99945030279158</v>
      </c>
      <c r="S332" s="7">
        <f t="shared" si="71"/>
        <v>2.9999725151395791</v>
      </c>
      <c r="T332" s="16">
        <f t="shared" si="94"/>
        <v>94.999129646086686</v>
      </c>
      <c r="U332" s="7">
        <f t="shared" si="72"/>
        <v>4.7499564823043343</v>
      </c>
      <c r="V332" s="16">
        <f t="shared" si="95"/>
        <v>119.99890060558316</v>
      </c>
      <c r="W332" s="7">
        <f t="shared" si="73"/>
        <v>5.9999450302791582</v>
      </c>
    </row>
    <row r="333" spans="2:23" x14ac:dyDescent="0.25">
      <c r="B333" t="s">
        <v>454</v>
      </c>
      <c r="G333" t="s">
        <v>245</v>
      </c>
      <c r="H333">
        <v>40</v>
      </c>
      <c r="I333" t="s">
        <v>20</v>
      </c>
      <c r="J333" s="19">
        <f t="shared" si="90"/>
        <v>0.18191666666666667</v>
      </c>
      <c r="K333" s="5">
        <f t="shared" si="96"/>
        <v>5.6539700000000002</v>
      </c>
      <c r="N333" s="6">
        <f t="shared" si="91"/>
        <v>20.027522935779817</v>
      </c>
      <c r="O333" s="6">
        <f t="shared" si="69"/>
        <v>1.0013761467889908</v>
      </c>
      <c r="P333" s="6">
        <f t="shared" si="92"/>
        <v>33.379204892966364</v>
      </c>
      <c r="Q333" s="6">
        <f t="shared" si="70"/>
        <v>1.6689602446483183</v>
      </c>
      <c r="R333" s="16">
        <f t="shared" si="93"/>
        <v>47.999560242233272</v>
      </c>
      <c r="S333" s="7">
        <f t="shared" si="71"/>
        <v>2.3999780121116636</v>
      </c>
      <c r="T333" s="16">
        <f t="shared" si="94"/>
        <v>75.999303716869349</v>
      </c>
      <c r="U333" s="7">
        <f t="shared" si="72"/>
        <v>3.7999651858434675</v>
      </c>
      <c r="V333" s="16">
        <f t="shared" si="95"/>
        <v>95.999120484466545</v>
      </c>
      <c r="W333" s="7">
        <f t="shared" si="73"/>
        <v>4.7999560242233272</v>
      </c>
    </row>
    <row r="334" spans="2:23" x14ac:dyDescent="0.25">
      <c r="B334" t="s">
        <v>284</v>
      </c>
      <c r="G334" t="s">
        <v>285</v>
      </c>
      <c r="H334">
        <v>25</v>
      </c>
      <c r="I334" t="s">
        <v>20</v>
      </c>
      <c r="J334" s="19">
        <f t="shared" si="90"/>
        <v>0.11369791666666666</v>
      </c>
      <c r="K334" s="5">
        <f t="shared" si="96"/>
        <v>3.5337312499999998</v>
      </c>
      <c r="N334" s="6">
        <f t="shared" si="91"/>
        <v>4.005504587155964</v>
      </c>
      <c r="O334" s="6">
        <f t="shared" ref="O334:O396" si="97">+N334/20</f>
        <v>0.20027522935779821</v>
      </c>
      <c r="P334" s="6">
        <f t="shared" si="92"/>
        <v>6.6758409785932731</v>
      </c>
      <c r="Q334" s="6">
        <f t="shared" ref="Q334:Q396" si="98">+P334/20</f>
        <v>0.33379204892966363</v>
      </c>
      <c r="R334" s="16">
        <f t="shared" si="93"/>
        <v>9.5999120484466545</v>
      </c>
      <c r="S334" s="7">
        <f t="shared" ref="S334:S396" si="99">+R334/20</f>
        <v>0.47999560242233275</v>
      </c>
      <c r="T334" s="16">
        <f t="shared" si="94"/>
        <v>15.199860743373872</v>
      </c>
      <c r="U334" s="7">
        <f t="shared" ref="U334:U396" si="100">+T334/20</f>
        <v>0.7599930371686936</v>
      </c>
      <c r="V334" s="16">
        <f t="shared" si="95"/>
        <v>19.199824096893309</v>
      </c>
      <c r="W334" s="7">
        <f t="shared" ref="W334:W396" si="101">+V334/20</f>
        <v>0.95999120484466549</v>
      </c>
    </row>
    <row r="335" spans="2:23" x14ac:dyDescent="0.25">
      <c r="B335" t="s">
        <v>286</v>
      </c>
      <c r="G335" t="s">
        <v>285</v>
      </c>
      <c r="H335">
        <v>20</v>
      </c>
      <c r="I335" t="s">
        <v>20</v>
      </c>
      <c r="J335" s="19">
        <f t="shared" si="90"/>
        <v>9.0958333333333335E-2</v>
      </c>
      <c r="K335" s="5">
        <f t="shared" si="96"/>
        <v>2.8269850000000001</v>
      </c>
      <c r="N335" s="6">
        <f t="shared" si="91"/>
        <v>6.0082568807339447</v>
      </c>
      <c r="O335" s="6">
        <f t="shared" si="97"/>
        <v>0.30041284403669721</v>
      </c>
      <c r="P335" s="6">
        <f t="shared" si="92"/>
        <v>10.013761467889909</v>
      </c>
      <c r="Q335" s="6">
        <f t="shared" si="98"/>
        <v>0.50068807339449539</v>
      </c>
      <c r="R335" s="16">
        <f t="shared" si="93"/>
        <v>14.39986807266998</v>
      </c>
      <c r="S335" s="7">
        <f t="shared" si="99"/>
        <v>0.71999340363349895</v>
      </c>
      <c r="T335" s="16">
        <f t="shared" si="94"/>
        <v>22.799791115060803</v>
      </c>
      <c r="U335" s="7">
        <f t="shared" si="100"/>
        <v>1.1399895557530402</v>
      </c>
      <c r="V335" s="16">
        <f t="shared" si="95"/>
        <v>28.79973614533996</v>
      </c>
      <c r="W335" s="7">
        <f t="shared" si="101"/>
        <v>1.4399868072669979</v>
      </c>
    </row>
    <row r="336" spans="2:23" x14ac:dyDescent="0.25">
      <c r="B336" t="s">
        <v>287</v>
      </c>
      <c r="G336" t="s">
        <v>285</v>
      </c>
      <c r="H336">
        <v>10</v>
      </c>
      <c r="I336" t="s">
        <v>20</v>
      </c>
      <c r="J336" s="19">
        <f t="shared" si="90"/>
        <v>4.5479166666666668E-2</v>
      </c>
      <c r="K336" s="5">
        <f t="shared" si="96"/>
        <v>1.4134925</v>
      </c>
      <c r="N336" s="6">
        <f t="shared" si="91"/>
        <v>50.068807339449542</v>
      </c>
      <c r="O336" s="6">
        <f t="shared" si="97"/>
        <v>2.5034403669724772</v>
      </c>
      <c r="P336" s="6">
        <f t="shared" si="92"/>
        <v>83.448012232415905</v>
      </c>
      <c r="Q336" s="6">
        <f t="shared" si="98"/>
        <v>4.1724006116207955</v>
      </c>
      <c r="R336" s="16">
        <f t="shared" si="93"/>
        <v>119.99890060558316</v>
      </c>
      <c r="S336" s="7">
        <f t="shared" si="99"/>
        <v>5.9999450302791582</v>
      </c>
      <c r="T336" s="16">
        <f t="shared" si="94"/>
        <v>189.99825929217337</v>
      </c>
      <c r="U336" s="7">
        <f t="shared" si="100"/>
        <v>9.4999129646086686</v>
      </c>
      <c r="V336" s="16">
        <f t="shared" si="95"/>
        <v>239.99780121116632</v>
      </c>
      <c r="W336" s="7">
        <f t="shared" si="101"/>
        <v>11.999890060558316</v>
      </c>
    </row>
    <row r="337" spans="2:23" x14ac:dyDescent="0.25">
      <c r="B337" t="s">
        <v>288</v>
      </c>
      <c r="G337" t="s">
        <v>245</v>
      </c>
      <c r="H337">
        <v>60</v>
      </c>
      <c r="I337" t="s">
        <v>20</v>
      </c>
      <c r="J337" s="19">
        <f t="shared" si="90"/>
        <v>0.27287500000000003</v>
      </c>
      <c r="K337" s="5">
        <f t="shared" si="96"/>
        <v>8.4809549999999998</v>
      </c>
      <c r="N337" s="6">
        <f t="shared" si="91"/>
        <v>30.041284403669728</v>
      </c>
      <c r="O337" s="6">
        <f t="shared" si="97"/>
        <v>1.5020642201834864</v>
      </c>
      <c r="P337" s="6">
        <f t="shared" si="92"/>
        <v>50.068807339449549</v>
      </c>
      <c r="Q337" s="6">
        <f t="shared" si="98"/>
        <v>2.5034403669724776</v>
      </c>
      <c r="R337" s="16">
        <f t="shared" si="93"/>
        <v>71.999340363349916</v>
      </c>
      <c r="S337" s="7">
        <f t="shared" si="99"/>
        <v>3.5999670181674959</v>
      </c>
      <c r="T337" s="16">
        <f t="shared" si="94"/>
        <v>113.99895557530404</v>
      </c>
      <c r="U337" s="7">
        <f t="shared" si="100"/>
        <v>5.6999477787652015</v>
      </c>
      <c r="V337" s="16">
        <f t="shared" si="95"/>
        <v>143.99868072669983</v>
      </c>
      <c r="W337" s="7">
        <f t="shared" si="101"/>
        <v>7.1999340363349917</v>
      </c>
    </row>
    <row r="338" spans="2:23" x14ac:dyDescent="0.25">
      <c r="B338" t="s">
        <v>289</v>
      </c>
      <c r="G338" t="s">
        <v>245</v>
      </c>
      <c r="H338">
        <v>40</v>
      </c>
      <c r="I338" t="s">
        <v>20</v>
      </c>
      <c r="J338" s="19">
        <f t="shared" si="90"/>
        <v>0.18191666666666667</v>
      </c>
      <c r="K338" s="5">
        <f t="shared" si="96"/>
        <v>5.6539700000000002</v>
      </c>
      <c r="N338" s="6">
        <f t="shared" si="91"/>
        <v>6.0082568807339447</v>
      </c>
      <c r="O338" s="6">
        <f t="shared" si="97"/>
        <v>0.30041284403669721</v>
      </c>
      <c r="P338" s="6">
        <f t="shared" si="92"/>
        <v>10.013761467889909</v>
      </c>
      <c r="Q338" s="6">
        <f t="shared" si="98"/>
        <v>0.50068807339449539</v>
      </c>
      <c r="R338" s="16">
        <f t="shared" si="93"/>
        <v>14.39986807266998</v>
      </c>
      <c r="S338" s="7">
        <f t="shared" si="99"/>
        <v>0.71999340363349895</v>
      </c>
      <c r="T338" s="16">
        <f t="shared" si="94"/>
        <v>22.799791115060803</v>
      </c>
      <c r="U338" s="7">
        <f t="shared" si="100"/>
        <v>1.1399895557530402</v>
      </c>
      <c r="V338" s="16">
        <f t="shared" si="95"/>
        <v>28.79973614533996</v>
      </c>
      <c r="W338" s="7">
        <f t="shared" si="101"/>
        <v>1.4399868072669979</v>
      </c>
    </row>
    <row r="339" spans="2:23" x14ac:dyDescent="0.25">
      <c r="B339" t="s">
        <v>290</v>
      </c>
      <c r="G339" t="s">
        <v>245</v>
      </c>
      <c r="H339">
        <v>25</v>
      </c>
      <c r="I339" t="s">
        <v>20</v>
      </c>
      <c r="J339" s="19">
        <f t="shared" si="90"/>
        <v>0.11369791666666666</v>
      </c>
      <c r="K339" s="5">
        <f t="shared" si="96"/>
        <v>3.5337312499999998</v>
      </c>
      <c r="N339" s="6">
        <f t="shared" si="91"/>
        <v>100.13761467889908</v>
      </c>
      <c r="O339" s="6">
        <f t="shared" si="97"/>
        <v>5.0068807339449544</v>
      </c>
      <c r="P339" s="6">
        <f t="shared" si="92"/>
        <v>166.89602446483181</v>
      </c>
      <c r="Q339" s="6">
        <f t="shared" si="98"/>
        <v>8.3448012232415909</v>
      </c>
      <c r="R339" s="16">
        <f t="shared" si="93"/>
        <v>239.99780121116632</v>
      </c>
      <c r="S339" s="7">
        <f t="shared" si="99"/>
        <v>11.999890060558316</v>
      </c>
      <c r="T339" s="16">
        <f t="shared" si="94"/>
        <v>379.99651858434675</v>
      </c>
      <c r="U339" s="7">
        <f t="shared" si="100"/>
        <v>18.999825929217337</v>
      </c>
      <c r="V339" s="16">
        <f t="shared" si="95"/>
        <v>479.99560242233264</v>
      </c>
      <c r="W339" s="7">
        <f t="shared" si="101"/>
        <v>23.999780121116633</v>
      </c>
    </row>
    <row r="340" spans="2:23" x14ac:dyDescent="0.25">
      <c r="B340" t="s">
        <v>291</v>
      </c>
      <c r="G340" t="s">
        <v>245</v>
      </c>
      <c r="H340">
        <v>20</v>
      </c>
      <c r="I340" t="s">
        <v>20</v>
      </c>
      <c r="J340" s="19">
        <f t="shared" ref="J340:J347" si="102">+H340/72000*$G$54</f>
        <v>9.0958333333333335E-2</v>
      </c>
      <c r="K340" s="5">
        <f t="shared" si="96"/>
        <v>2.8269850000000001</v>
      </c>
      <c r="N340" s="6">
        <f t="shared" si="91"/>
        <v>16.022018348623856</v>
      </c>
      <c r="O340" s="6">
        <f t="shared" si="97"/>
        <v>0.80110091743119283</v>
      </c>
      <c r="P340" s="6">
        <f t="shared" si="92"/>
        <v>26.703363914373092</v>
      </c>
      <c r="Q340" s="6">
        <f t="shared" si="98"/>
        <v>1.3351681957186545</v>
      </c>
      <c r="R340" s="16">
        <f t="shared" si="93"/>
        <v>38.399648193786618</v>
      </c>
      <c r="S340" s="7">
        <f t="shared" si="99"/>
        <v>1.919982409689331</v>
      </c>
      <c r="T340" s="16">
        <f t="shared" si="94"/>
        <v>60.799442973495488</v>
      </c>
      <c r="U340" s="7">
        <f t="shared" si="100"/>
        <v>3.0399721486747744</v>
      </c>
      <c r="V340" s="16">
        <f t="shared" si="95"/>
        <v>76.799296387573236</v>
      </c>
      <c r="W340" s="7">
        <f t="shared" si="101"/>
        <v>3.839964819378662</v>
      </c>
    </row>
    <row r="341" spans="2:23" x14ac:dyDescent="0.25">
      <c r="B341" t="s">
        <v>292</v>
      </c>
      <c r="G341" t="s">
        <v>293</v>
      </c>
      <c r="H341">
        <v>4</v>
      </c>
      <c r="I341" t="s">
        <v>20</v>
      </c>
      <c r="J341" s="19">
        <f t="shared" si="102"/>
        <v>1.8191666666666668E-2</v>
      </c>
      <c r="K341" s="5">
        <f t="shared" si="96"/>
        <v>0.56539700000000004</v>
      </c>
      <c r="N341" s="6">
        <f t="shared" si="91"/>
        <v>10.013761467889909</v>
      </c>
      <c r="O341" s="6">
        <f t="shared" si="97"/>
        <v>0.50068807339449539</v>
      </c>
      <c r="P341" s="6">
        <f t="shared" si="92"/>
        <v>16.689602446483182</v>
      </c>
      <c r="Q341" s="6">
        <f t="shared" si="98"/>
        <v>0.83448012232415913</v>
      </c>
      <c r="R341" s="16">
        <f t="shared" si="93"/>
        <v>23.999780121116636</v>
      </c>
      <c r="S341" s="7">
        <f t="shared" si="99"/>
        <v>1.1999890060558318</v>
      </c>
      <c r="T341" s="16">
        <f t="shared" si="94"/>
        <v>37.999651858434675</v>
      </c>
      <c r="U341" s="7">
        <f t="shared" si="100"/>
        <v>1.8999825929217338</v>
      </c>
      <c r="V341" s="16">
        <f t="shared" si="95"/>
        <v>47.999560242233272</v>
      </c>
      <c r="W341" s="7">
        <f t="shared" si="101"/>
        <v>2.3999780121116636</v>
      </c>
    </row>
    <row r="342" spans="2:23" x14ac:dyDescent="0.25">
      <c r="B342" t="s">
        <v>294</v>
      </c>
      <c r="G342" t="s">
        <v>281</v>
      </c>
      <c r="H342">
        <v>6</v>
      </c>
      <c r="I342" t="s">
        <v>20</v>
      </c>
      <c r="J342" s="19">
        <f t="shared" si="102"/>
        <v>2.7287499999999999E-2</v>
      </c>
      <c r="K342" s="5">
        <f t="shared" si="96"/>
        <v>0.84809549999999989</v>
      </c>
      <c r="N342" s="6">
        <f t="shared" si="91"/>
        <v>10.013761467889909</v>
      </c>
      <c r="O342" s="6">
        <f t="shared" si="97"/>
        <v>0.50068807339449539</v>
      </c>
      <c r="P342" s="6">
        <f t="shared" si="92"/>
        <v>16.689602446483182</v>
      </c>
      <c r="Q342" s="6">
        <f t="shared" si="98"/>
        <v>0.83448012232415913</v>
      </c>
      <c r="R342" s="16">
        <f t="shared" si="93"/>
        <v>23.999780121116636</v>
      </c>
      <c r="S342" s="7">
        <f t="shared" si="99"/>
        <v>1.1999890060558318</v>
      </c>
      <c r="T342" s="16">
        <f t="shared" si="94"/>
        <v>37.999651858434675</v>
      </c>
      <c r="U342" s="7">
        <f t="shared" si="100"/>
        <v>1.8999825929217338</v>
      </c>
      <c r="V342" s="16">
        <f t="shared" si="95"/>
        <v>47.999560242233272</v>
      </c>
      <c r="W342" s="7">
        <f t="shared" si="101"/>
        <v>2.3999780121116636</v>
      </c>
    </row>
    <row r="343" spans="2:23" x14ac:dyDescent="0.25">
      <c r="B343" t="s">
        <v>295</v>
      </c>
      <c r="G343" t="s">
        <v>245</v>
      </c>
      <c r="H343">
        <v>50</v>
      </c>
      <c r="I343" t="s">
        <v>20</v>
      </c>
      <c r="J343" s="19">
        <f t="shared" si="102"/>
        <v>0.22739583333333332</v>
      </c>
      <c r="K343" s="5">
        <f t="shared" si="96"/>
        <v>7.0674624999999995</v>
      </c>
      <c r="N343" s="6">
        <f t="shared" si="91"/>
        <v>6.0082568807339447</v>
      </c>
      <c r="O343" s="6">
        <f t="shared" si="97"/>
        <v>0.30041284403669721</v>
      </c>
      <c r="P343" s="6">
        <f t="shared" si="92"/>
        <v>10.013761467889909</v>
      </c>
      <c r="Q343" s="6">
        <f t="shared" si="98"/>
        <v>0.50068807339449539</v>
      </c>
      <c r="R343" s="16">
        <f t="shared" si="93"/>
        <v>14.39986807266998</v>
      </c>
      <c r="S343" s="7">
        <f t="shared" si="99"/>
        <v>0.71999340363349895</v>
      </c>
      <c r="T343" s="16">
        <f t="shared" si="94"/>
        <v>22.799791115060803</v>
      </c>
      <c r="U343" s="7">
        <f t="shared" si="100"/>
        <v>1.1399895557530402</v>
      </c>
      <c r="V343" s="16">
        <f t="shared" si="95"/>
        <v>28.79973614533996</v>
      </c>
      <c r="W343" s="7">
        <f t="shared" si="101"/>
        <v>1.4399868072669979</v>
      </c>
    </row>
    <row r="344" spans="2:23" x14ac:dyDescent="0.25">
      <c r="B344" t="s">
        <v>296</v>
      </c>
      <c r="G344" t="s">
        <v>245</v>
      </c>
      <c r="H344">
        <v>30</v>
      </c>
      <c r="I344" t="s">
        <v>20</v>
      </c>
      <c r="J344" s="19">
        <f t="shared" si="102"/>
        <v>0.13643750000000002</v>
      </c>
      <c r="K344" s="5">
        <f t="shared" si="96"/>
        <v>4.2404774999999999</v>
      </c>
      <c r="N344" s="6">
        <f t="shared" si="91"/>
        <v>6.0082568807339447</v>
      </c>
      <c r="O344" s="6">
        <f t="shared" si="97"/>
        <v>0.30041284403669721</v>
      </c>
      <c r="P344" s="6">
        <f t="shared" si="92"/>
        <v>10.013761467889909</v>
      </c>
      <c r="Q344" s="6">
        <f t="shared" si="98"/>
        <v>0.50068807339449539</v>
      </c>
      <c r="R344" s="16">
        <f t="shared" si="93"/>
        <v>14.39986807266998</v>
      </c>
      <c r="S344" s="7">
        <f t="shared" si="99"/>
        <v>0.71999340363349895</v>
      </c>
      <c r="T344" s="16">
        <f t="shared" si="94"/>
        <v>22.799791115060803</v>
      </c>
      <c r="U344" s="7">
        <f t="shared" si="100"/>
        <v>1.1399895557530402</v>
      </c>
      <c r="V344" s="16">
        <f t="shared" si="95"/>
        <v>28.79973614533996</v>
      </c>
      <c r="W344" s="7">
        <f t="shared" si="101"/>
        <v>1.4399868072669979</v>
      </c>
    </row>
    <row r="345" spans="2:23" x14ac:dyDescent="0.25">
      <c r="B345" t="s">
        <v>297</v>
      </c>
      <c r="G345" t="s">
        <v>281</v>
      </c>
      <c r="H345">
        <v>6</v>
      </c>
      <c r="I345" t="s">
        <v>20</v>
      </c>
      <c r="J345" s="19">
        <f t="shared" si="102"/>
        <v>2.7287499999999999E-2</v>
      </c>
      <c r="K345" s="5">
        <f t="shared" si="96"/>
        <v>0.84809549999999989</v>
      </c>
      <c r="N345" s="6">
        <f t="shared" si="91"/>
        <v>2.002752293577982</v>
      </c>
      <c r="O345" s="6">
        <f t="shared" si="97"/>
        <v>0.1001376146788991</v>
      </c>
      <c r="P345" s="6">
        <f t="shared" si="92"/>
        <v>3.3379204892966365</v>
      </c>
      <c r="Q345" s="6">
        <f t="shared" si="98"/>
        <v>0.16689602446483182</v>
      </c>
      <c r="R345" s="16">
        <f t="shared" si="93"/>
        <v>4.7999560242233272</v>
      </c>
      <c r="S345" s="7">
        <f t="shared" si="99"/>
        <v>0.23999780121116637</v>
      </c>
      <c r="T345" s="16">
        <f t="shared" si="94"/>
        <v>7.599930371686936</v>
      </c>
      <c r="U345" s="7">
        <f t="shared" si="100"/>
        <v>0.3799965185843468</v>
      </c>
      <c r="V345" s="16">
        <f t="shared" si="95"/>
        <v>9.5999120484466545</v>
      </c>
      <c r="W345" s="7">
        <f t="shared" si="101"/>
        <v>0.47999560242233275</v>
      </c>
    </row>
    <row r="346" spans="2:23" x14ac:dyDescent="0.25">
      <c r="B346" t="s">
        <v>298</v>
      </c>
      <c r="G346" t="s">
        <v>245</v>
      </c>
      <c r="H346">
        <v>100</v>
      </c>
      <c r="I346" t="s">
        <v>20</v>
      </c>
      <c r="J346" s="19">
        <f t="shared" si="102"/>
        <v>0.45479166666666665</v>
      </c>
      <c r="K346" s="5">
        <f t="shared" si="96"/>
        <v>14.134924999999999</v>
      </c>
      <c r="N346" s="6">
        <f t="shared" si="91"/>
        <v>16.022018348623856</v>
      </c>
      <c r="O346" s="6">
        <f t="shared" si="97"/>
        <v>0.80110091743119283</v>
      </c>
      <c r="P346" s="6">
        <f t="shared" si="92"/>
        <v>26.703363914373092</v>
      </c>
      <c r="Q346" s="6">
        <f t="shared" si="98"/>
        <v>1.3351681957186545</v>
      </c>
      <c r="R346" s="16">
        <f t="shared" si="93"/>
        <v>38.399648193786618</v>
      </c>
      <c r="S346" s="7">
        <f t="shared" si="99"/>
        <v>1.919982409689331</v>
      </c>
      <c r="T346" s="16">
        <f t="shared" si="94"/>
        <v>60.799442973495488</v>
      </c>
      <c r="U346" s="7">
        <f t="shared" si="100"/>
        <v>3.0399721486747744</v>
      </c>
      <c r="V346" s="16">
        <f t="shared" si="95"/>
        <v>76.799296387573236</v>
      </c>
      <c r="W346" s="7">
        <f t="shared" si="101"/>
        <v>3.839964819378662</v>
      </c>
    </row>
    <row r="347" spans="2:23" x14ac:dyDescent="0.25">
      <c r="B347" t="s">
        <v>299</v>
      </c>
      <c r="G347" t="s">
        <v>281</v>
      </c>
      <c r="H347">
        <v>16</v>
      </c>
      <c r="I347" t="s">
        <v>20</v>
      </c>
      <c r="J347" s="19">
        <f t="shared" si="102"/>
        <v>7.2766666666666674E-2</v>
      </c>
      <c r="K347" s="5">
        <f t="shared" si="96"/>
        <v>2.2615880000000002</v>
      </c>
      <c r="N347" s="6">
        <f t="shared" si="91"/>
        <v>6.0082568807339447</v>
      </c>
      <c r="O347" s="6">
        <f t="shared" si="97"/>
        <v>0.30041284403669721</v>
      </c>
      <c r="P347" s="6">
        <f t="shared" si="92"/>
        <v>10.013761467889909</v>
      </c>
      <c r="Q347" s="6">
        <f t="shared" si="98"/>
        <v>0.50068807339449539</v>
      </c>
      <c r="R347" s="16">
        <f t="shared" si="93"/>
        <v>14.39986807266998</v>
      </c>
      <c r="S347" s="7">
        <f t="shared" si="99"/>
        <v>0.71999340363349895</v>
      </c>
      <c r="T347" s="16">
        <f t="shared" si="94"/>
        <v>22.799791115060803</v>
      </c>
      <c r="U347" s="7">
        <f t="shared" si="100"/>
        <v>1.1399895557530402</v>
      </c>
      <c r="V347" s="16">
        <f t="shared" si="95"/>
        <v>28.79973614533996</v>
      </c>
      <c r="W347" s="7">
        <f t="shared" si="101"/>
        <v>1.4399868072669979</v>
      </c>
    </row>
    <row r="348" spans="2:23" x14ac:dyDescent="0.25">
      <c r="B348" t="s">
        <v>300</v>
      </c>
      <c r="G348" t="s">
        <v>281</v>
      </c>
      <c r="H348">
        <v>10</v>
      </c>
      <c r="I348" t="s">
        <v>20</v>
      </c>
      <c r="J348" s="19">
        <f t="shared" ref="J348:J369" si="103">+H348/72000*$G$54</f>
        <v>4.5479166666666668E-2</v>
      </c>
      <c r="K348" s="5">
        <f t="shared" si="96"/>
        <v>1.4134925</v>
      </c>
      <c r="N348" s="6">
        <f t="shared" si="91"/>
        <v>24.033027522935779</v>
      </c>
      <c r="O348" s="6">
        <f t="shared" si="97"/>
        <v>1.2016513761467889</v>
      </c>
      <c r="P348" s="6">
        <f t="shared" si="92"/>
        <v>40.055045871559635</v>
      </c>
      <c r="Q348" s="6">
        <f t="shared" si="98"/>
        <v>2.0027522935779816</v>
      </c>
      <c r="R348" s="16">
        <f t="shared" si="93"/>
        <v>57.59947229067992</v>
      </c>
      <c r="S348" s="7">
        <f t="shared" si="99"/>
        <v>2.8799736145339958</v>
      </c>
      <c r="T348" s="16">
        <f t="shared" si="94"/>
        <v>91.19916446024321</v>
      </c>
      <c r="U348" s="7">
        <f t="shared" si="100"/>
        <v>4.5599582230121607</v>
      </c>
      <c r="V348" s="16">
        <f t="shared" si="95"/>
        <v>115.19894458135984</v>
      </c>
      <c r="W348" s="7">
        <f t="shared" si="101"/>
        <v>5.7599472290679916</v>
      </c>
    </row>
    <row r="349" spans="2:23" x14ac:dyDescent="0.25">
      <c r="B349" t="s">
        <v>301</v>
      </c>
      <c r="G349" t="s">
        <v>281</v>
      </c>
      <c r="H349">
        <v>10</v>
      </c>
      <c r="I349" t="s">
        <v>20</v>
      </c>
      <c r="J349" s="19">
        <f t="shared" si="103"/>
        <v>4.5479166666666668E-2</v>
      </c>
      <c r="K349" s="5">
        <f t="shared" si="96"/>
        <v>1.4134925</v>
      </c>
      <c r="N349" s="6">
        <f t="shared" ref="N349:N360" si="104">+$N$54*J358</f>
        <v>50.068807339449542</v>
      </c>
      <c r="O349" s="6">
        <f t="shared" si="97"/>
        <v>2.5034403669724772</v>
      </c>
      <c r="P349" s="6">
        <f t="shared" ref="P349:P360" si="105">+$P$54*J358</f>
        <v>83.448012232415905</v>
      </c>
      <c r="Q349" s="6">
        <f t="shared" si="98"/>
        <v>4.1724006116207955</v>
      </c>
      <c r="R349" s="16">
        <f t="shared" ref="R349:R360" si="106">+$R$54*J358</f>
        <v>119.99890060558316</v>
      </c>
      <c r="S349" s="7">
        <f t="shared" si="99"/>
        <v>5.9999450302791582</v>
      </c>
      <c r="T349" s="16">
        <f t="shared" ref="T349:T360" si="107">+$T$54*J358</f>
        <v>189.99825929217337</v>
      </c>
      <c r="U349" s="7">
        <f t="shared" si="100"/>
        <v>9.4999129646086686</v>
      </c>
      <c r="V349" s="16">
        <f t="shared" ref="V349:V360" si="108">+$V$54*J358</f>
        <v>239.99780121116632</v>
      </c>
      <c r="W349" s="7">
        <f t="shared" si="101"/>
        <v>11.999890060558316</v>
      </c>
    </row>
    <row r="350" spans="2:23" x14ac:dyDescent="0.25">
      <c r="B350" t="s">
        <v>302</v>
      </c>
      <c r="G350" t="s">
        <v>281</v>
      </c>
      <c r="H350">
        <v>6</v>
      </c>
      <c r="I350" t="s">
        <v>20</v>
      </c>
      <c r="J350" s="19">
        <f t="shared" si="103"/>
        <v>2.7287499999999999E-2</v>
      </c>
      <c r="K350" s="5">
        <f t="shared" si="96"/>
        <v>0.84809549999999989</v>
      </c>
      <c r="N350" s="6">
        <f t="shared" si="104"/>
        <v>50.068807339449542</v>
      </c>
      <c r="O350" s="6">
        <f t="shared" si="97"/>
        <v>2.5034403669724772</v>
      </c>
      <c r="P350" s="6">
        <f t="shared" si="105"/>
        <v>83.448012232415905</v>
      </c>
      <c r="Q350" s="6">
        <f t="shared" si="98"/>
        <v>4.1724006116207955</v>
      </c>
      <c r="R350" s="16">
        <f t="shared" si="106"/>
        <v>119.99890060558316</v>
      </c>
      <c r="S350" s="7">
        <f t="shared" si="99"/>
        <v>5.9999450302791582</v>
      </c>
      <c r="T350" s="16">
        <f t="shared" si="107"/>
        <v>189.99825929217337</v>
      </c>
      <c r="U350" s="7">
        <f t="shared" si="100"/>
        <v>9.4999129646086686</v>
      </c>
      <c r="V350" s="16">
        <f t="shared" si="108"/>
        <v>239.99780121116632</v>
      </c>
      <c r="W350" s="7">
        <f t="shared" si="101"/>
        <v>11.999890060558316</v>
      </c>
    </row>
    <row r="351" spans="2:23" x14ac:dyDescent="0.25">
      <c r="B351" t="s">
        <v>303</v>
      </c>
      <c r="G351" t="s">
        <v>281</v>
      </c>
      <c r="H351">
        <v>6</v>
      </c>
      <c r="I351" t="s">
        <v>20</v>
      </c>
      <c r="J351" s="19">
        <f t="shared" si="103"/>
        <v>2.7287499999999999E-2</v>
      </c>
      <c r="K351" s="5">
        <f t="shared" si="96"/>
        <v>0.84809549999999989</v>
      </c>
      <c r="N351" s="6">
        <f t="shared" si="104"/>
        <v>75.103211009174302</v>
      </c>
      <c r="O351" s="6">
        <f t="shared" si="97"/>
        <v>3.7551605504587151</v>
      </c>
      <c r="P351" s="6">
        <f t="shared" si="105"/>
        <v>125.17201834862385</v>
      </c>
      <c r="Q351" s="6">
        <f t="shared" si="98"/>
        <v>6.2586009174311927</v>
      </c>
      <c r="R351" s="16">
        <f t="shared" si="106"/>
        <v>179.99835090837473</v>
      </c>
      <c r="S351" s="7">
        <f t="shared" si="99"/>
        <v>8.9999175454187359</v>
      </c>
      <c r="T351" s="16">
        <f t="shared" si="107"/>
        <v>284.99738893826003</v>
      </c>
      <c r="U351" s="7">
        <f t="shared" si="100"/>
        <v>14.249869446913001</v>
      </c>
      <c r="V351" s="16">
        <f t="shared" si="108"/>
        <v>359.99670181674946</v>
      </c>
      <c r="W351" s="7">
        <f t="shared" si="101"/>
        <v>17.999835090837472</v>
      </c>
    </row>
    <row r="352" spans="2:23" x14ac:dyDescent="0.25">
      <c r="B352" t="s">
        <v>304</v>
      </c>
      <c r="G352" t="s">
        <v>281</v>
      </c>
      <c r="H352">
        <v>2</v>
      </c>
      <c r="I352" t="s">
        <v>20</v>
      </c>
      <c r="J352" s="19">
        <f t="shared" si="103"/>
        <v>9.0958333333333342E-3</v>
      </c>
      <c r="K352" s="5">
        <f t="shared" si="96"/>
        <v>0.28269850000000002</v>
      </c>
      <c r="N352" s="6">
        <f t="shared" si="104"/>
        <v>75.103211009174302</v>
      </c>
      <c r="O352" s="6">
        <f t="shared" si="97"/>
        <v>3.7551605504587151</v>
      </c>
      <c r="P352" s="6">
        <f t="shared" si="105"/>
        <v>125.17201834862385</v>
      </c>
      <c r="Q352" s="6">
        <f t="shared" si="98"/>
        <v>6.2586009174311927</v>
      </c>
      <c r="R352" s="16">
        <f t="shared" si="106"/>
        <v>179.99835090837473</v>
      </c>
      <c r="S352" s="7">
        <f t="shared" si="99"/>
        <v>8.9999175454187359</v>
      </c>
      <c r="T352" s="16">
        <f t="shared" si="107"/>
        <v>284.99738893826003</v>
      </c>
      <c r="U352" s="7">
        <f t="shared" si="100"/>
        <v>14.249869446913001</v>
      </c>
      <c r="V352" s="16">
        <f t="shared" si="108"/>
        <v>359.99670181674946</v>
      </c>
      <c r="W352" s="7">
        <f t="shared" si="101"/>
        <v>17.999835090837472</v>
      </c>
    </row>
    <row r="353" spans="2:23" x14ac:dyDescent="0.25">
      <c r="B353" t="s">
        <v>305</v>
      </c>
      <c r="G353" t="s">
        <v>281</v>
      </c>
      <c r="H353">
        <v>16</v>
      </c>
      <c r="I353" t="s">
        <v>20</v>
      </c>
      <c r="J353" s="19">
        <f t="shared" si="103"/>
        <v>7.2766666666666674E-2</v>
      </c>
      <c r="K353" s="5">
        <f t="shared" si="96"/>
        <v>2.2615880000000002</v>
      </c>
      <c r="N353" s="6">
        <f t="shared" si="104"/>
        <v>50.068807339449542</v>
      </c>
      <c r="O353" s="6">
        <f t="shared" si="97"/>
        <v>2.5034403669724772</v>
      </c>
      <c r="P353" s="6">
        <f t="shared" si="105"/>
        <v>83.448012232415905</v>
      </c>
      <c r="Q353" s="6">
        <f t="shared" si="98"/>
        <v>4.1724006116207955</v>
      </c>
      <c r="R353" s="16">
        <f t="shared" si="106"/>
        <v>119.99890060558316</v>
      </c>
      <c r="S353" s="7">
        <f t="shared" si="99"/>
        <v>5.9999450302791582</v>
      </c>
      <c r="T353" s="16">
        <f t="shared" si="107"/>
        <v>189.99825929217337</v>
      </c>
      <c r="U353" s="7">
        <f t="shared" si="100"/>
        <v>9.4999129646086686</v>
      </c>
      <c r="V353" s="16">
        <f t="shared" si="108"/>
        <v>239.99780121116632</v>
      </c>
      <c r="W353" s="7">
        <f t="shared" si="101"/>
        <v>11.999890060558316</v>
      </c>
    </row>
    <row r="354" spans="2:23" x14ac:dyDescent="0.25">
      <c r="B354" t="s">
        <v>306</v>
      </c>
      <c r="G354" t="s">
        <v>281</v>
      </c>
      <c r="H354">
        <v>6</v>
      </c>
      <c r="I354" t="s">
        <v>20</v>
      </c>
      <c r="J354" s="19">
        <f t="shared" si="103"/>
        <v>2.7287499999999999E-2</v>
      </c>
      <c r="K354" s="5">
        <f t="shared" si="96"/>
        <v>0.84809549999999989</v>
      </c>
      <c r="N354" s="6">
        <f t="shared" si="104"/>
        <v>200.27522935779817</v>
      </c>
      <c r="O354" s="6">
        <f t="shared" si="97"/>
        <v>10.013761467889909</v>
      </c>
      <c r="P354" s="6">
        <f t="shared" si="105"/>
        <v>333.79204892966362</v>
      </c>
      <c r="Q354" s="6">
        <f t="shared" si="98"/>
        <v>16.689602446483182</v>
      </c>
      <c r="R354" s="16">
        <f t="shared" si="106"/>
        <v>479.99560242233264</v>
      </c>
      <c r="S354" s="7">
        <f t="shared" si="99"/>
        <v>23.999780121116633</v>
      </c>
      <c r="T354" s="16">
        <f t="shared" si="107"/>
        <v>759.99303716869349</v>
      </c>
      <c r="U354" s="7">
        <f t="shared" si="100"/>
        <v>37.999651858434675</v>
      </c>
      <c r="V354" s="16">
        <f t="shared" si="108"/>
        <v>959.99120484466528</v>
      </c>
      <c r="W354" s="7">
        <f t="shared" si="101"/>
        <v>47.999560242233265</v>
      </c>
    </row>
    <row r="355" spans="2:23" x14ac:dyDescent="0.25">
      <c r="B355" t="s">
        <v>307</v>
      </c>
      <c r="G355" t="s">
        <v>88</v>
      </c>
      <c r="H355">
        <v>24</v>
      </c>
      <c r="I355" t="s">
        <v>20</v>
      </c>
      <c r="J355" s="19">
        <f t="shared" si="103"/>
        <v>0.10915</v>
      </c>
      <c r="K355" s="5">
        <f t="shared" si="96"/>
        <v>3.3923819999999996</v>
      </c>
      <c r="N355" s="6">
        <f t="shared" si="104"/>
        <v>250.3440366972477</v>
      </c>
      <c r="O355" s="6">
        <f t="shared" si="97"/>
        <v>12.517201834862385</v>
      </c>
      <c r="P355" s="6">
        <f t="shared" si="105"/>
        <v>417.24006116207948</v>
      </c>
      <c r="Q355" s="6">
        <f t="shared" si="98"/>
        <v>20.862003058103973</v>
      </c>
      <c r="R355" s="16">
        <f t="shared" si="106"/>
        <v>599.99450302791581</v>
      </c>
      <c r="S355" s="7">
        <f t="shared" si="99"/>
        <v>29.99972515139579</v>
      </c>
      <c r="T355" s="16">
        <f t="shared" si="107"/>
        <v>949.99129646086681</v>
      </c>
      <c r="U355" s="7">
        <f t="shared" si="100"/>
        <v>47.499564823043343</v>
      </c>
      <c r="V355" s="16">
        <f t="shared" si="108"/>
        <v>1199.9890060558316</v>
      </c>
      <c r="W355" s="7">
        <f t="shared" si="101"/>
        <v>59.99945030279158</v>
      </c>
    </row>
    <row r="356" spans="2:23" x14ac:dyDescent="0.25">
      <c r="B356" t="s">
        <v>308</v>
      </c>
      <c r="G356" t="s">
        <v>88</v>
      </c>
      <c r="H356">
        <v>10</v>
      </c>
      <c r="I356" t="s">
        <v>20</v>
      </c>
      <c r="J356" s="19">
        <f t="shared" si="103"/>
        <v>4.5479166666666668E-2</v>
      </c>
      <c r="K356" s="5">
        <f t="shared" si="96"/>
        <v>1.4134925</v>
      </c>
      <c r="N356" s="6">
        <f t="shared" si="104"/>
        <v>250.3440366972477</v>
      </c>
      <c r="O356" s="6">
        <f t="shared" si="97"/>
        <v>12.517201834862385</v>
      </c>
      <c r="P356" s="6">
        <f t="shared" si="105"/>
        <v>417.24006116207948</v>
      </c>
      <c r="Q356" s="6">
        <f t="shared" si="98"/>
        <v>20.862003058103973</v>
      </c>
      <c r="R356" s="16">
        <f t="shared" si="106"/>
        <v>599.99450302791581</v>
      </c>
      <c r="S356" s="7">
        <f t="shared" si="99"/>
        <v>29.99972515139579</v>
      </c>
      <c r="T356" s="16">
        <f t="shared" si="107"/>
        <v>949.99129646086681</v>
      </c>
      <c r="U356" s="7">
        <f t="shared" si="100"/>
        <v>47.499564823043343</v>
      </c>
      <c r="V356" s="16">
        <f t="shared" si="108"/>
        <v>1199.9890060558316</v>
      </c>
      <c r="W356" s="7">
        <f t="shared" si="101"/>
        <v>59.99945030279158</v>
      </c>
    </row>
    <row r="357" spans="2:23" x14ac:dyDescent="0.25">
      <c r="B357" t="s">
        <v>309</v>
      </c>
      <c r="G357" t="s">
        <v>310</v>
      </c>
      <c r="H357">
        <v>50</v>
      </c>
      <c r="I357" t="s">
        <v>20</v>
      </c>
      <c r="J357" s="19">
        <f t="shared" si="103"/>
        <v>0.22739583333333332</v>
      </c>
      <c r="K357" s="5">
        <f t="shared" si="96"/>
        <v>7.0674624999999995</v>
      </c>
      <c r="N357" s="6">
        <f t="shared" si="104"/>
        <v>1001.3761467889908</v>
      </c>
      <c r="O357" s="6">
        <f t="shared" si="97"/>
        <v>50.068807339449542</v>
      </c>
      <c r="P357" s="6">
        <f t="shared" si="105"/>
        <v>1668.9602446483179</v>
      </c>
      <c r="Q357" s="6">
        <f t="shared" si="98"/>
        <v>83.448012232415891</v>
      </c>
      <c r="R357" s="16">
        <f t="shared" si="106"/>
        <v>2399.9780121116632</v>
      </c>
      <c r="S357" s="7">
        <f t="shared" si="99"/>
        <v>119.99890060558316</v>
      </c>
      <c r="T357" s="16">
        <f t="shared" si="107"/>
        <v>3799.9651858434672</v>
      </c>
      <c r="U357" s="7">
        <f t="shared" si="100"/>
        <v>189.99825929217337</v>
      </c>
      <c r="V357" s="16">
        <f t="shared" si="108"/>
        <v>4799.9560242233265</v>
      </c>
      <c r="W357" s="7">
        <f t="shared" si="101"/>
        <v>239.99780121116632</v>
      </c>
    </row>
    <row r="358" spans="2:23" x14ac:dyDescent="0.25">
      <c r="B358" t="s">
        <v>311</v>
      </c>
      <c r="G358" t="s">
        <v>310</v>
      </c>
      <c r="H358">
        <v>50</v>
      </c>
      <c r="I358" t="s">
        <v>20</v>
      </c>
      <c r="J358" s="19">
        <f t="shared" si="103"/>
        <v>0.22739583333333332</v>
      </c>
      <c r="K358" s="5">
        <f t="shared" si="96"/>
        <v>7.0674624999999995</v>
      </c>
      <c r="N358" s="6">
        <f t="shared" si="104"/>
        <v>100.13761467889908</v>
      </c>
      <c r="O358" s="6">
        <f t="shared" si="97"/>
        <v>5.0068807339449544</v>
      </c>
      <c r="P358" s="6">
        <f t="shared" si="105"/>
        <v>166.89602446483181</v>
      </c>
      <c r="Q358" s="6">
        <f t="shared" si="98"/>
        <v>8.3448012232415909</v>
      </c>
      <c r="R358" s="16">
        <f t="shared" si="106"/>
        <v>239.99780121116632</v>
      </c>
      <c r="S358" s="7">
        <f t="shared" si="99"/>
        <v>11.999890060558316</v>
      </c>
      <c r="T358" s="16">
        <f t="shared" si="107"/>
        <v>379.99651858434675</v>
      </c>
      <c r="U358" s="7">
        <f t="shared" si="100"/>
        <v>18.999825929217337</v>
      </c>
      <c r="V358" s="16">
        <f t="shared" si="108"/>
        <v>479.99560242233264</v>
      </c>
      <c r="W358" s="7">
        <f t="shared" si="101"/>
        <v>23.999780121116633</v>
      </c>
    </row>
    <row r="359" spans="2:23" x14ac:dyDescent="0.25">
      <c r="B359" t="s">
        <v>312</v>
      </c>
      <c r="G359" t="s">
        <v>310</v>
      </c>
      <c r="H359">
        <v>50</v>
      </c>
      <c r="I359" t="s">
        <v>20</v>
      </c>
      <c r="J359" s="19">
        <f t="shared" si="103"/>
        <v>0.22739583333333332</v>
      </c>
      <c r="K359" s="5">
        <f t="shared" si="96"/>
        <v>7.0674624999999995</v>
      </c>
      <c r="N359" s="6">
        <f t="shared" si="104"/>
        <v>2.002752293577982</v>
      </c>
      <c r="O359" s="6">
        <f t="shared" si="97"/>
        <v>0.1001376146788991</v>
      </c>
      <c r="P359" s="6">
        <f t="shared" si="105"/>
        <v>3.3379204892966365</v>
      </c>
      <c r="Q359" s="6">
        <f t="shared" si="98"/>
        <v>0.16689602446483182</v>
      </c>
      <c r="R359" s="16">
        <f t="shared" si="106"/>
        <v>4.7999560242233272</v>
      </c>
      <c r="S359" s="7">
        <f t="shared" si="99"/>
        <v>0.23999780121116637</v>
      </c>
      <c r="T359" s="16">
        <f t="shared" si="107"/>
        <v>7.599930371686936</v>
      </c>
      <c r="U359" s="7">
        <f t="shared" si="100"/>
        <v>0.3799965185843468</v>
      </c>
      <c r="V359" s="16">
        <f t="shared" si="108"/>
        <v>9.5999120484466545</v>
      </c>
      <c r="W359" s="7">
        <f t="shared" si="101"/>
        <v>0.47999560242233275</v>
      </c>
    </row>
    <row r="360" spans="2:23" x14ac:dyDescent="0.25">
      <c r="B360" t="s">
        <v>313</v>
      </c>
      <c r="G360" t="s">
        <v>310</v>
      </c>
      <c r="H360">
        <v>75</v>
      </c>
      <c r="I360" t="s">
        <v>20</v>
      </c>
      <c r="J360" s="19">
        <f t="shared" si="103"/>
        <v>0.34109374999999997</v>
      </c>
      <c r="K360" s="5">
        <f t="shared" si="96"/>
        <v>10.601193749999998</v>
      </c>
      <c r="N360" s="6">
        <f t="shared" si="104"/>
        <v>2.002752293577982</v>
      </c>
      <c r="O360" s="6">
        <f t="shared" si="97"/>
        <v>0.1001376146788991</v>
      </c>
      <c r="P360" s="6">
        <f t="shared" si="105"/>
        <v>3.3379204892966365</v>
      </c>
      <c r="Q360" s="6">
        <f t="shared" si="98"/>
        <v>0.16689602446483182</v>
      </c>
      <c r="R360" s="16">
        <f t="shared" si="106"/>
        <v>4.7999560242233272</v>
      </c>
      <c r="S360" s="7">
        <f t="shared" si="99"/>
        <v>0.23999780121116637</v>
      </c>
      <c r="T360" s="16">
        <f t="shared" si="107"/>
        <v>7.599930371686936</v>
      </c>
      <c r="U360" s="7">
        <f t="shared" si="100"/>
        <v>0.3799965185843468</v>
      </c>
      <c r="V360" s="16">
        <f t="shared" si="108"/>
        <v>9.5999120484466545</v>
      </c>
      <c r="W360" s="7">
        <f t="shared" si="101"/>
        <v>0.47999560242233275</v>
      </c>
    </row>
    <row r="361" spans="2:23" x14ac:dyDescent="0.25">
      <c r="B361" t="s">
        <v>314</v>
      </c>
      <c r="G361" t="s">
        <v>310</v>
      </c>
      <c r="H361">
        <v>75</v>
      </c>
      <c r="I361" t="s">
        <v>20</v>
      </c>
      <c r="J361" s="19">
        <f t="shared" si="103"/>
        <v>0.34109374999999997</v>
      </c>
      <c r="K361" s="5">
        <f t="shared" si="96"/>
        <v>10.601193749999998</v>
      </c>
      <c r="N361" s="6"/>
      <c r="O361" s="6"/>
      <c r="P361" s="6"/>
      <c r="Q361" s="6"/>
      <c r="R361" s="16"/>
      <c r="S361" s="7"/>
      <c r="T361" s="16"/>
      <c r="U361" s="7"/>
      <c r="V361" s="16"/>
      <c r="W361" s="7"/>
    </row>
    <row r="362" spans="2:23" x14ac:dyDescent="0.25">
      <c r="B362" t="s">
        <v>315</v>
      </c>
      <c r="G362" t="s">
        <v>310</v>
      </c>
      <c r="H362">
        <v>50</v>
      </c>
      <c r="I362" t="s">
        <v>20</v>
      </c>
      <c r="J362" s="19">
        <f t="shared" si="103"/>
        <v>0.22739583333333332</v>
      </c>
      <c r="K362" s="5">
        <f t="shared" si="96"/>
        <v>7.0674624999999995</v>
      </c>
      <c r="O362" s="6"/>
      <c r="Q362" s="6"/>
      <c r="S362" s="7"/>
      <c r="U362" s="7"/>
      <c r="W362" s="7"/>
    </row>
    <row r="363" spans="2:23" x14ac:dyDescent="0.25">
      <c r="B363" t="s">
        <v>316</v>
      </c>
      <c r="G363" t="s">
        <v>310</v>
      </c>
      <c r="H363">
        <v>200</v>
      </c>
      <c r="I363" t="s">
        <v>20</v>
      </c>
      <c r="J363" s="19">
        <f t="shared" si="103"/>
        <v>0.9095833333333333</v>
      </c>
      <c r="K363" s="5">
        <f t="shared" si="96"/>
        <v>28.269849999999998</v>
      </c>
      <c r="N363" s="6">
        <f t="shared" ref="N363:N371" si="109">+$N$54*J372</f>
        <v>500.6880733944954</v>
      </c>
      <c r="O363" s="6">
        <f t="shared" si="97"/>
        <v>25.034403669724771</v>
      </c>
      <c r="P363" s="6">
        <f t="shared" ref="P363:P371" si="110">+$P$54*J372</f>
        <v>834.48012232415897</v>
      </c>
      <c r="Q363" s="6">
        <f t="shared" si="98"/>
        <v>41.724006116207946</v>
      </c>
      <c r="R363" s="16">
        <f t="shared" ref="R363:R371" si="111">+$R$54*J372</f>
        <v>1199.9890060558316</v>
      </c>
      <c r="S363" s="7">
        <f t="shared" si="99"/>
        <v>59.99945030279158</v>
      </c>
      <c r="T363" s="16">
        <f t="shared" ref="T363:T371" si="112">+$T$54*J372</f>
        <v>1899.9825929217336</v>
      </c>
      <c r="U363" s="7">
        <f t="shared" si="100"/>
        <v>94.999129646086686</v>
      </c>
      <c r="V363" s="16">
        <f t="shared" ref="V363:V371" si="113">+$V$54*J372</f>
        <v>2399.9780121116632</v>
      </c>
      <c r="W363" s="7">
        <f t="shared" si="101"/>
        <v>119.99890060558316</v>
      </c>
    </row>
    <row r="364" spans="2:23" x14ac:dyDescent="0.25">
      <c r="B364" t="s">
        <v>317</v>
      </c>
      <c r="G364" t="s">
        <v>310</v>
      </c>
      <c r="H364">
        <v>250</v>
      </c>
      <c r="I364" t="s">
        <v>20</v>
      </c>
      <c r="J364" s="19">
        <f t="shared" si="103"/>
        <v>1.1369791666666667</v>
      </c>
      <c r="K364" s="5">
        <f t="shared" si="96"/>
        <v>35.337312499999996</v>
      </c>
      <c r="N364" s="6">
        <f t="shared" si="109"/>
        <v>400.55045871559633</v>
      </c>
      <c r="O364" s="6">
        <f t="shared" si="97"/>
        <v>20.027522935779817</v>
      </c>
      <c r="P364" s="6">
        <f t="shared" si="110"/>
        <v>667.58409785932724</v>
      </c>
      <c r="Q364" s="6">
        <f t="shared" si="98"/>
        <v>33.379204892966364</v>
      </c>
      <c r="R364" s="16">
        <f t="shared" si="111"/>
        <v>959.99120484466528</v>
      </c>
      <c r="S364" s="7">
        <f t="shared" si="99"/>
        <v>47.999560242233265</v>
      </c>
      <c r="T364" s="16">
        <f t="shared" si="112"/>
        <v>1519.986074337387</v>
      </c>
      <c r="U364" s="7">
        <f t="shared" si="100"/>
        <v>75.999303716869349</v>
      </c>
      <c r="V364" s="16">
        <f t="shared" si="113"/>
        <v>1919.9824096893306</v>
      </c>
      <c r="W364" s="7">
        <f t="shared" si="101"/>
        <v>95.99912048446653</v>
      </c>
    </row>
    <row r="365" spans="2:23" x14ac:dyDescent="0.25">
      <c r="B365" t="s">
        <v>455</v>
      </c>
      <c r="G365" t="s">
        <v>310</v>
      </c>
      <c r="H365">
        <v>250</v>
      </c>
      <c r="I365" t="s">
        <v>20</v>
      </c>
      <c r="J365" s="19">
        <f t="shared" si="103"/>
        <v>1.1369791666666667</v>
      </c>
      <c r="K365" s="5">
        <f t="shared" si="96"/>
        <v>35.337312499999996</v>
      </c>
      <c r="N365" s="6">
        <f t="shared" si="109"/>
        <v>200.27522935779817</v>
      </c>
      <c r="O365" s="6">
        <f t="shared" si="97"/>
        <v>10.013761467889909</v>
      </c>
      <c r="P365" s="6">
        <f t="shared" si="110"/>
        <v>333.79204892966362</v>
      </c>
      <c r="Q365" s="6">
        <f t="shared" si="98"/>
        <v>16.689602446483182</v>
      </c>
      <c r="R365" s="16">
        <f t="shared" si="111"/>
        <v>479.99560242233264</v>
      </c>
      <c r="S365" s="7">
        <f t="shared" si="99"/>
        <v>23.999780121116633</v>
      </c>
      <c r="T365" s="16">
        <f t="shared" si="112"/>
        <v>759.99303716869349</v>
      </c>
      <c r="U365" s="7">
        <f t="shared" si="100"/>
        <v>37.999651858434675</v>
      </c>
      <c r="V365" s="16">
        <f t="shared" si="113"/>
        <v>959.99120484466528</v>
      </c>
      <c r="W365" s="7">
        <f t="shared" si="101"/>
        <v>47.999560242233265</v>
      </c>
    </row>
    <row r="366" spans="2:23" x14ac:dyDescent="0.25">
      <c r="B366" t="s">
        <v>456</v>
      </c>
      <c r="G366" t="s">
        <v>310</v>
      </c>
      <c r="H366">
        <v>1000</v>
      </c>
      <c r="I366" t="s">
        <v>20</v>
      </c>
      <c r="J366" s="19">
        <f t="shared" si="103"/>
        <v>4.5479166666666666</v>
      </c>
      <c r="K366" s="5">
        <f t="shared" si="96"/>
        <v>141.34924999999998</v>
      </c>
      <c r="N366" s="6">
        <f t="shared" si="109"/>
        <v>100.13761467889908</v>
      </c>
      <c r="O366" s="6">
        <f t="shared" si="97"/>
        <v>5.0068807339449544</v>
      </c>
      <c r="P366" s="6">
        <f t="shared" si="110"/>
        <v>166.89602446483181</v>
      </c>
      <c r="Q366" s="6">
        <f t="shared" si="98"/>
        <v>8.3448012232415909</v>
      </c>
      <c r="R366" s="16">
        <f t="shared" si="111"/>
        <v>239.99780121116632</v>
      </c>
      <c r="S366" s="7">
        <f t="shared" si="99"/>
        <v>11.999890060558316</v>
      </c>
      <c r="T366" s="16">
        <f t="shared" si="112"/>
        <v>379.99651858434675</v>
      </c>
      <c r="U366" s="7">
        <f t="shared" si="100"/>
        <v>18.999825929217337</v>
      </c>
      <c r="V366" s="16">
        <f t="shared" si="113"/>
        <v>479.99560242233264</v>
      </c>
      <c r="W366" s="7">
        <f t="shared" si="101"/>
        <v>23.999780121116633</v>
      </c>
    </row>
    <row r="367" spans="2:23" x14ac:dyDescent="0.25">
      <c r="B367" t="s">
        <v>318</v>
      </c>
      <c r="G367" t="s">
        <v>310</v>
      </c>
      <c r="H367">
        <v>100</v>
      </c>
      <c r="I367" t="s">
        <v>20</v>
      </c>
      <c r="J367" s="19">
        <f t="shared" si="103"/>
        <v>0.45479166666666665</v>
      </c>
      <c r="K367" s="5">
        <f t="shared" si="96"/>
        <v>14.134924999999999</v>
      </c>
      <c r="N367" s="6">
        <f t="shared" si="109"/>
        <v>300.41284403669721</v>
      </c>
      <c r="O367" s="6">
        <f t="shared" si="97"/>
        <v>15.02064220183486</v>
      </c>
      <c r="P367" s="6">
        <f t="shared" si="110"/>
        <v>500.6880733944954</v>
      </c>
      <c r="Q367" s="6">
        <f t="shared" si="98"/>
        <v>25.034403669724771</v>
      </c>
      <c r="R367" s="16">
        <f t="shared" si="111"/>
        <v>719.99340363349893</v>
      </c>
      <c r="S367" s="7">
        <f t="shared" si="99"/>
        <v>35.999670181674944</v>
      </c>
      <c r="T367" s="16">
        <f t="shared" si="112"/>
        <v>1139.9895557530401</v>
      </c>
      <c r="U367" s="7">
        <f t="shared" si="100"/>
        <v>56.999477787652005</v>
      </c>
      <c r="V367" s="16">
        <f t="shared" si="113"/>
        <v>1439.9868072669979</v>
      </c>
      <c r="W367" s="7">
        <f t="shared" si="101"/>
        <v>71.999340363349887</v>
      </c>
    </row>
    <row r="368" spans="2:23" x14ac:dyDescent="0.25">
      <c r="B368" t="s">
        <v>319</v>
      </c>
      <c r="G368" t="s">
        <v>320</v>
      </c>
      <c r="H368">
        <v>2</v>
      </c>
      <c r="I368" t="s">
        <v>20</v>
      </c>
      <c r="J368" s="19">
        <f t="shared" si="103"/>
        <v>9.0958333333333342E-3</v>
      </c>
      <c r="K368" s="5">
        <f t="shared" si="96"/>
        <v>0.28269850000000002</v>
      </c>
      <c r="N368" s="6">
        <f t="shared" si="109"/>
        <v>500.6880733944954</v>
      </c>
      <c r="O368" s="6">
        <f t="shared" si="97"/>
        <v>25.034403669724771</v>
      </c>
      <c r="P368" s="6">
        <f t="shared" si="110"/>
        <v>834.48012232415897</v>
      </c>
      <c r="Q368" s="6">
        <f t="shared" si="98"/>
        <v>41.724006116207946</v>
      </c>
      <c r="R368" s="16">
        <f t="shared" si="111"/>
        <v>1199.9890060558316</v>
      </c>
      <c r="S368" s="7">
        <f t="shared" si="99"/>
        <v>59.99945030279158</v>
      </c>
      <c r="T368" s="16">
        <f t="shared" si="112"/>
        <v>1899.9825929217336</v>
      </c>
      <c r="U368" s="7">
        <f t="shared" si="100"/>
        <v>94.999129646086686</v>
      </c>
      <c r="V368" s="16">
        <f t="shared" si="113"/>
        <v>2399.9780121116632</v>
      </c>
      <c r="W368" s="7">
        <f t="shared" si="101"/>
        <v>119.99890060558316</v>
      </c>
    </row>
    <row r="369" spans="2:23" x14ac:dyDescent="0.25">
      <c r="B369" t="s">
        <v>321</v>
      </c>
      <c r="G369" t="s">
        <v>320</v>
      </c>
      <c r="H369">
        <v>2</v>
      </c>
      <c r="I369" t="s">
        <v>20</v>
      </c>
      <c r="J369" s="19">
        <f t="shared" si="103"/>
        <v>9.0958333333333342E-3</v>
      </c>
      <c r="K369" s="5">
        <f t="shared" si="96"/>
        <v>0.28269850000000002</v>
      </c>
      <c r="N369" s="6">
        <f t="shared" si="109"/>
        <v>751.03211009174311</v>
      </c>
      <c r="O369" s="6">
        <f t="shared" si="97"/>
        <v>37.551605504587158</v>
      </c>
      <c r="P369" s="6">
        <f t="shared" si="110"/>
        <v>1251.7201834862385</v>
      </c>
      <c r="Q369" s="6">
        <f t="shared" si="98"/>
        <v>62.586009174311926</v>
      </c>
      <c r="R369" s="16">
        <f t="shared" si="111"/>
        <v>1799.9835090837473</v>
      </c>
      <c r="S369" s="7">
        <f t="shared" si="99"/>
        <v>89.999175454187366</v>
      </c>
      <c r="T369" s="16">
        <f t="shared" si="112"/>
        <v>2849.9738893826002</v>
      </c>
      <c r="U369" s="7">
        <f t="shared" si="100"/>
        <v>142.49869446913002</v>
      </c>
      <c r="V369" s="16">
        <f t="shared" si="113"/>
        <v>3599.9670181674946</v>
      </c>
      <c r="W369" s="7">
        <f t="shared" si="101"/>
        <v>179.99835090837473</v>
      </c>
    </row>
    <row r="370" spans="2:23" ht="15.75" thickBot="1" x14ac:dyDescent="0.3">
      <c r="J370" s="19"/>
      <c r="N370" s="6">
        <f t="shared" si="109"/>
        <v>600.82568807339442</v>
      </c>
      <c r="O370" s="6">
        <f t="shared" si="97"/>
        <v>30.041284403669721</v>
      </c>
      <c r="P370" s="6">
        <f t="shared" si="110"/>
        <v>1001.3761467889908</v>
      </c>
      <c r="Q370" s="6">
        <f t="shared" si="98"/>
        <v>50.068807339449542</v>
      </c>
      <c r="R370" s="16">
        <f t="shared" si="111"/>
        <v>1439.9868072669979</v>
      </c>
      <c r="S370" s="7">
        <f t="shared" si="99"/>
        <v>71.999340363349887</v>
      </c>
      <c r="T370" s="16">
        <f t="shared" si="112"/>
        <v>2279.9791115060802</v>
      </c>
      <c r="U370" s="7">
        <f t="shared" si="100"/>
        <v>113.99895557530401</v>
      </c>
      <c r="V370" s="16">
        <f t="shared" si="113"/>
        <v>2879.9736145339957</v>
      </c>
      <c r="W370" s="7">
        <f t="shared" si="101"/>
        <v>143.99868072669977</v>
      </c>
    </row>
    <row r="371" spans="2:23" ht="15.75" thickBot="1" x14ac:dyDescent="0.3">
      <c r="B371" s="2" t="s">
        <v>322</v>
      </c>
      <c r="C371" s="3"/>
      <c r="D371" s="3"/>
      <c r="E371" s="3"/>
      <c r="F371" s="3"/>
      <c r="J371" s="19"/>
      <c r="N371" s="6">
        <f t="shared" si="109"/>
        <v>300.41284403669721</v>
      </c>
      <c r="O371" s="6">
        <f t="shared" si="97"/>
        <v>15.02064220183486</v>
      </c>
      <c r="P371" s="6">
        <f t="shared" si="110"/>
        <v>500.6880733944954</v>
      </c>
      <c r="Q371" s="6">
        <f t="shared" si="98"/>
        <v>25.034403669724771</v>
      </c>
      <c r="R371" s="16">
        <f t="shared" si="111"/>
        <v>719.99340363349893</v>
      </c>
      <c r="S371" s="7">
        <f t="shared" si="99"/>
        <v>35.999670181674944</v>
      </c>
      <c r="T371" s="16">
        <f t="shared" si="112"/>
        <v>1139.9895557530401</v>
      </c>
      <c r="U371" s="7">
        <f t="shared" si="100"/>
        <v>56.999477787652005</v>
      </c>
      <c r="V371" s="16">
        <f t="shared" si="113"/>
        <v>1439.9868072669979</v>
      </c>
      <c r="W371" s="7">
        <f t="shared" si="101"/>
        <v>71.999340363349887</v>
      </c>
    </row>
    <row r="372" spans="2:23" x14ac:dyDescent="0.25">
      <c r="B372" t="s">
        <v>323</v>
      </c>
      <c r="G372" t="s">
        <v>281</v>
      </c>
      <c r="H372">
        <v>500</v>
      </c>
      <c r="I372" t="s">
        <v>20</v>
      </c>
      <c r="J372" s="19">
        <f t="shared" ref="J372:J380" si="114">+H372/72000*$G$54</f>
        <v>2.2739583333333333</v>
      </c>
      <c r="K372" s="5">
        <f t="shared" si="96"/>
        <v>70.674624999999992</v>
      </c>
      <c r="N372" s="6">
        <f t="shared" ref="N372:N381" si="115">+$N$54*J385</f>
        <v>20.027522935779817</v>
      </c>
      <c r="O372" s="6">
        <f t="shared" si="97"/>
        <v>1.0013761467889908</v>
      </c>
      <c r="P372" s="6">
        <f t="shared" ref="P372:P381" si="116">+$P$54*J385</f>
        <v>33.379204892966364</v>
      </c>
      <c r="Q372" s="6">
        <f t="shared" si="98"/>
        <v>1.6689602446483183</v>
      </c>
      <c r="R372" s="16">
        <f t="shared" ref="R372:R381" si="117">+$R$54*J385</f>
        <v>47.999560242233272</v>
      </c>
      <c r="S372" s="7">
        <f t="shared" si="99"/>
        <v>2.3999780121116636</v>
      </c>
      <c r="T372" s="16">
        <f t="shared" ref="T372:T381" si="118">+$T$54*J385</f>
        <v>75.999303716869349</v>
      </c>
      <c r="U372" s="7">
        <f t="shared" si="100"/>
        <v>3.7999651858434675</v>
      </c>
      <c r="V372" s="16">
        <f t="shared" ref="V372:V381" si="119">+$V$54*J385</f>
        <v>95.999120484466545</v>
      </c>
      <c r="W372" s="7">
        <f t="shared" si="101"/>
        <v>4.7999560242233272</v>
      </c>
    </row>
    <row r="373" spans="2:23" x14ac:dyDescent="0.25">
      <c r="B373" t="s">
        <v>324</v>
      </c>
      <c r="G373" t="s">
        <v>281</v>
      </c>
      <c r="H373">
        <v>400</v>
      </c>
      <c r="I373" t="s">
        <v>20</v>
      </c>
      <c r="J373" s="19">
        <f t="shared" si="114"/>
        <v>1.8191666666666666</v>
      </c>
      <c r="K373" s="5">
        <f t="shared" si="96"/>
        <v>56.539699999999996</v>
      </c>
      <c r="N373" s="6">
        <f t="shared" si="115"/>
        <v>30.041284403669728</v>
      </c>
      <c r="O373" s="6">
        <f t="shared" si="97"/>
        <v>1.5020642201834864</v>
      </c>
      <c r="P373" s="6">
        <f t="shared" si="116"/>
        <v>50.068807339449549</v>
      </c>
      <c r="Q373" s="6">
        <f t="shared" si="98"/>
        <v>2.5034403669724776</v>
      </c>
      <c r="R373" s="16">
        <f t="shared" si="117"/>
        <v>71.999340363349916</v>
      </c>
      <c r="S373" s="7">
        <f t="shared" si="99"/>
        <v>3.5999670181674959</v>
      </c>
      <c r="T373" s="16">
        <f t="shared" si="118"/>
        <v>113.99895557530404</v>
      </c>
      <c r="U373" s="7">
        <f t="shared" si="100"/>
        <v>5.6999477787652015</v>
      </c>
      <c r="V373" s="16">
        <f t="shared" si="119"/>
        <v>143.99868072669983</v>
      </c>
      <c r="W373" s="7">
        <f t="shared" si="101"/>
        <v>7.1999340363349917</v>
      </c>
    </row>
    <row r="374" spans="2:23" x14ac:dyDescent="0.25">
      <c r="B374" t="s">
        <v>325</v>
      </c>
      <c r="G374" t="s">
        <v>281</v>
      </c>
      <c r="H374">
        <v>200</v>
      </c>
      <c r="I374" t="s">
        <v>20</v>
      </c>
      <c r="J374" s="19">
        <f t="shared" si="114"/>
        <v>0.9095833333333333</v>
      </c>
      <c r="K374" s="5">
        <f t="shared" si="96"/>
        <v>28.269849999999998</v>
      </c>
      <c r="N374" s="6">
        <f t="shared" si="115"/>
        <v>40.055045871559635</v>
      </c>
      <c r="O374" s="6">
        <f t="shared" si="97"/>
        <v>2.0027522935779816</v>
      </c>
      <c r="P374" s="6">
        <f t="shared" si="116"/>
        <v>66.758409785932727</v>
      </c>
      <c r="Q374" s="6">
        <f t="shared" si="98"/>
        <v>3.3379204892966365</v>
      </c>
      <c r="R374" s="16">
        <f t="shared" si="117"/>
        <v>95.999120484466545</v>
      </c>
      <c r="S374" s="7">
        <f t="shared" si="99"/>
        <v>4.7999560242233272</v>
      </c>
      <c r="T374" s="16">
        <f t="shared" si="118"/>
        <v>151.9986074337387</v>
      </c>
      <c r="U374" s="7">
        <f t="shared" si="100"/>
        <v>7.5999303716869351</v>
      </c>
      <c r="V374" s="16">
        <f t="shared" si="119"/>
        <v>191.99824096893309</v>
      </c>
      <c r="W374" s="7">
        <f t="shared" si="101"/>
        <v>9.5999120484466545</v>
      </c>
    </row>
    <row r="375" spans="2:23" x14ac:dyDescent="0.25">
      <c r="B375" t="s">
        <v>326</v>
      </c>
      <c r="G375" t="s">
        <v>281</v>
      </c>
      <c r="H375">
        <v>100</v>
      </c>
      <c r="I375" t="s">
        <v>20</v>
      </c>
      <c r="J375" s="19">
        <f t="shared" si="114"/>
        <v>0.45479166666666665</v>
      </c>
      <c r="K375" s="5">
        <f t="shared" si="96"/>
        <v>14.134924999999999</v>
      </c>
      <c r="N375" s="6">
        <f t="shared" si="115"/>
        <v>50.068807339449542</v>
      </c>
      <c r="O375" s="6">
        <f t="shared" si="97"/>
        <v>2.5034403669724772</v>
      </c>
      <c r="P375" s="6">
        <f t="shared" si="116"/>
        <v>83.448012232415905</v>
      </c>
      <c r="Q375" s="6">
        <f t="shared" si="98"/>
        <v>4.1724006116207955</v>
      </c>
      <c r="R375" s="16">
        <f t="shared" si="117"/>
        <v>119.99890060558316</v>
      </c>
      <c r="S375" s="7">
        <f t="shared" si="99"/>
        <v>5.9999450302791582</v>
      </c>
      <c r="T375" s="16">
        <f t="shared" si="118"/>
        <v>189.99825929217337</v>
      </c>
      <c r="U375" s="7">
        <f t="shared" si="100"/>
        <v>9.4999129646086686</v>
      </c>
      <c r="V375" s="16">
        <f t="shared" si="119"/>
        <v>239.99780121116632</v>
      </c>
      <c r="W375" s="7">
        <f t="shared" si="101"/>
        <v>11.999890060558316</v>
      </c>
    </row>
    <row r="376" spans="2:23" x14ac:dyDescent="0.25">
      <c r="B376" t="s">
        <v>327</v>
      </c>
      <c r="G376" t="s">
        <v>281</v>
      </c>
      <c r="H376">
        <v>300</v>
      </c>
      <c r="I376" t="s">
        <v>20</v>
      </c>
      <c r="J376" s="19">
        <f t="shared" si="114"/>
        <v>1.3643749999999999</v>
      </c>
      <c r="K376" s="5">
        <f t="shared" si="96"/>
        <v>42.404774999999994</v>
      </c>
      <c r="N376" s="6">
        <f t="shared" si="115"/>
        <v>100.13761467889908</v>
      </c>
      <c r="O376" s="6">
        <f t="shared" si="97"/>
        <v>5.0068807339449544</v>
      </c>
      <c r="P376" s="6">
        <f t="shared" si="116"/>
        <v>166.89602446483181</v>
      </c>
      <c r="Q376" s="6">
        <f t="shared" si="98"/>
        <v>8.3448012232415909</v>
      </c>
      <c r="R376" s="16">
        <f t="shared" si="117"/>
        <v>239.99780121116632</v>
      </c>
      <c r="S376" s="7">
        <f t="shared" si="99"/>
        <v>11.999890060558316</v>
      </c>
      <c r="T376" s="16">
        <f t="shared" si="118"/>
        <v>379.99651858434675</v>
      </c>
      <c r="U376" s="7">
        <f t="shared" si="100"/>
        <v>18.999825929217337</v>
      </c>
      <c r="V376" s="16">
        <f t="shared" si="119"/>
        <v>479.99560242233264</v>
      </c>
      <c r="W376" s="7">
        <f t="shared" si="101"/>
        <v>23.999780121116633</v>
      </c>
    </row>
    <row r="377" spans="2:23" x14ac:dyDescent="0.25">
      <c r="B377" t="s">
        <v>328</v>
      </c>
      <c r="G377" t="s">
        <v>88</v>
      </c>
      <c r="H377">
        <v>500</v>
      </c>
      <c r="I377" t="s">
        <v>20</v>
      </c>
      <c r="J377" s="19">
        <f t="shared" si="114"/>
        <v>2.2739583333333333</v>
      </c>
      <c r="K377" s="5">
        <f t="shared" si="96"/>
        <v>70.674624999999992</v>
      </c>
      <c r="N377" s="6">
        <f t="shared" si="115"/>
        <v>200.27522935779817</v>
      </c>
      <c r="O377" s="6">
        <f t="shared" si="97"/>
        <v>10.013761467889909</v>
      </c>
      <c r="P377" s="6">
        <f t="shared" si="116"/>
        <v>333.79204892966362</v>
      </c>
      <c r="Q377" s="6">
        <f t="shared" si="98"/>
        <v>16.689602446483182</v>
      </c>
      <c r="R377" s="16">
        <f t="shared" si="117"/>
        <v>479.99560242233264</v>
      </c>
      <c r="S377" s="7">
        <f t="shared" si="99"/>
        <v>23.999780121116633</v>
      </c>
      <c r="T377" s="16">
        <f t="shared" si="118"/>
        <v>759.99303716869349</v>
      </c>
      <c r="U377" s="7">
        <f t="shared" si="100"/>
        <v>37.999651858434675</v>
      </c>
      <c r="V377" s="16">
        <f t="shared" si="119"/>
        <v>959.99120484466528</v>
      </c>
      <c r="W377" s="7">
        <f t="shared" si="101"/>
        <v>47.999560242233265</v>
      </c>
    </row>
    <row r="378" spans="2:23" x14ac:dyDescent="0.25">
      <c r="B378" t="s">
        <v>329</v>
      </c>
      <c r="G378" t="s">
        <v>88</v>
      </c>
      <c r="H378">
        <v>750</v>
      </c>
      <c r="I378" t="s">
        <v>20</v>
      </c>
      <c r="J378" s="19">
        <f t="shared" si="114"/>
        <v>3.4109374999999997</v>
      </c>
      <c r="K378" s="5">
        <f t="shared" si="96"/>
        <v>106.01193749999999</v>
      </c>
      <c r="N378" s="6">
        <f t="shared" si="115"/>
        <v>10.013761467889909</v>
      </c>
      <c r="O378" s="6">
        <f t="shared" si="97"/>
        <v>0.50068807339449539</v>
      </c>
      <c r="P378" s="6">
        <f t="shared" si="116"/>
        <v>16.689602446483182</v>
      </c>
      <c r="Q378" s="6">
        <f t="shared" si="98"/>
        <v>0.83448012232415913</v>
      </c>
      <c r="R378" s="16">
        <f t="shared" si="117"/>
        <v>23.999780121116636</v>
      </c>
      <c r="S378" s="7">
        <f t="shared" si="99"/>
        <v>1.1999890060558318</v>
      </c>
      <c r="T378" s="16">
        <f t="shared" si="118"/>
        <v>37.999651858434675</v>
      </c>
      <c r="U378" s="7">
        <f t="shared" si="100"/>
        <v>1.8999825929217338</v>
      </c>
      <c r="V378" s="16">
        <f t="shared" si="119"/>
        <v>47.999560242233272</v>
      </c>
      <c r="W378" s="7">
        <f t="shared" si="101"/>
        <v>2.3999780121116636</v>
      </c>
    </row>
    <row r="379" spans="2:23" x14ac:dyDescent="0.25">
      <c r="B379" t="s">
        <v>330</v>
      </c>
      <c r="G379" t="s">
        <v>88</v>
      </c>
      <c r="H379">
        <v>600</v>
      </c>
      <c r="I379" t="s">
        <v>20</v>
      </c>
      <c r="J379" s="19">
        <f t="shared" si="114"/>
        <v>2.7287499999999998</v>
      </c>
      <c r="K379" s="5">
        <f t="shared" si="96"/>
        <v>84.809549999999987</v>
      </c>
      <c r="N379" s="6">
        <f t="shared" si="115"/>
        <v>16.022018348623856</v>
      </c>
      <c r="O379" s="6">
        <f t="shared" si="97"/>
        <v>0.80110091743119283</v>
      </c>
      <c r="P379" s="6">
        <f t="shared" si="116"/>
        <v>26.703363914373092</v>
      </c>
      <c r="Q379" s="6">
        <f t="shared" si="98"/>
        <v>1.3351681957186545</v>
      </c>
      <c r="R379" s="16">
        <f t="shared" si="117"/>
        <v>38.399648193786618</v>
      </c>
      <c r="S379" s="7">
        <f t="shared" si="99"/>
        <v>1.919982409689331</v>
      </c>
      <c r="T379" s="16">
        <f t="shared" si="118"/>
        <v>60.799442973495488</v>
      </c>
      <c r="U379" s="7">
        <f t="shared" si="100"/>
        <v>3.0399721486747744</v>
      </c>
      <c r="V379" s="16">
        <f t="shared" si="119"/>
        <v>76.799296387573236</v>
      </c>
      <c r="W379" s="7">
        <f t="shared" si="101"/>
        <v>3.839964819378662</v>
      </c>
    </row>
    <row r="380" spans="2:23" x14ac:dyDescent="0.25">
      <c r="B380" t="s">
        <v>331</v>
      </c>
      <c r="G380" t="s">
        <v>88</v>
      </c>
      <c r="H380">
        <v>300</v>
      </c>
      <c r="I380" t="s">
        <v>20</v>
      </c>
      <c r="J380" s="19">
        <f t="shared" si="114"/>
        <v>1.3643749999999999</v>
      </c>
      <c r="K380" s="5">
        <f t="shared" si="96"/>
        <v>42.404774999999994</v>
      </c>
      <c r="N380" s="6">
        <f t="shared" si="115"/>
        <v>40.055045871559635</v>
      </c>
      <c r="O380" s="6">
        <f t="shared" si="97"/>
        <v>2.0027522935779816</v>
      </c>
      <c r="P380" s="6">
        <f t="shared" si="116"/>
        <v>66.758409785932727</v>
      </c>
      <c r="Q380" s="6">
        <f t="shared" si="98"/>
        <v>3.3379204892966365</v>
      </c>
      <c r="R380" s="16">
        <f t="shared" si="117"/>
        <v>95.999120484466545</v>
      </c>
      <c r="S380" s="7">
        <f t="shared" si="99"/>
        <v>4.7999560242233272</v>
      </c>
      <c r="T380" s="16">
        <f t="shared" si="118"/>
        <v>151.9986074337387</v>
      </c>
      <c r="U380" s="7">
        <f t="shared" si="100"/>
        <v>7.5999303716869351</v>
      </c>
      <c r="V380" s="16">
        <f t="shared" si="119"/>
        <v>191.99824096893309</v>
      </c>
      <c r="W380" s="7">
        <f t="shared" si="101"/>
        <v>9.5999120484466545</v>
      </c>
    </row>
    <row r="381" spans="2:23" x14ac:dyDescent="0.25">
      <c r="N381" s="6">
        <f t="shared" si="115"/>
        <v>60.082568807339456</v>
      </c>
      <c r="O381" s="6">
        <f t="shared" si="97"/>
        <v>3.0041284403669728</v>
      </c>
      <c r="P381" s="6">
        <f t="shared" si="116"/>
        <v>100.1376146788991</v>
      </c>
      <c r="Q381" s="6">
        <f t="shared" si="98"/>
        <v>5.0068807339449553</v>
      </c>
      <c r="R381" s="16">
        <f t="shared" si="117"/>
        <v>143.99868072669983</v>
      </c>
      <c r="S381" s="7">
        <f t="shared" si="99"/>
        <v>7.1999340363349917</v>
      </c>
      <c r="T381" s="16">
        <f t="shared" si="118"/>
        <v>227.99791115060808</v>
      </c>
      <c r="U381" s="7">
        <f t="shared" si="100"/>
        <v>11.399895557530403</v>
      </c>
      <c r="V381" s="16">
        <f t="shared" si="119"/>
        <v>287.99736145339966</v>
      </c>
      <c r="W381" s="7">
        <f t="shared" si="101"/>
        <v>14.399868072669983</v>
      </c>
    </row>
    <row r="382" spans="2:23" x14ac:dyDescent="0.25">
      <c r="J382" s="19"/>
      <c r="N382" s="6"/>
      <c r="O382" s="6"/>
      <c r="P382" s="6"/>
      <c r="Q382" s="6"/>
      <c r="R382" s="16"/>
      <c r="S382" s="7"/>
      <c r="T382" s="16"/>
      <c r="U382" s="7"/>
      <c r="V382" s="16"/>
      <c r="W382" s="7"/>
    </row>
    <row r="383" spans="2:23" ht="15.75" thickBot="1" x14ac:dyDescent="0.3">
      <c r="N383" s="6">
        <f t="shared" ref="N383:N403" si="120">+$N$54*J395</f>
        <v>10.013761467889909</v>
      </c>
      <c r="O383" s="6">
        <f t="shared" si="97"/>
        <v>0.50068807339449539</v>
      </c>
      <c r="P383" s="6">
        <f t="shared" ref="P383:P403" si="121">+$P$54*J395</f>
        <v>16.689602446483182</v>
      </c>
      <c r="Q383" s="6">
        <f t="shared" si="98"/>
        <v>0.83448012232415913</v>
      </c>
      <c r="R383" s="16">
        <f t="shared" ref="R383:R403" si="122">+$R$54*J395</f>
        <v>23.999780121116636</v>
      </c>
      <c r="S383" s="7">
        <f t="shared" si="99"/>
        <v>1.1999890060558318</v>
      </c>
      <c r="T383" s="16">
        <f t="shared" ref="T383:T403" si="123">+$T$54*J395</f>
        <v>37.999651858434675</v>
      </c>
      <c r="U383" s="7">
        <f t="shared" si="100"/>
        <v>1.8999825929217338</v>
      </c>
      <c r="V383" s="16">
        <f t="shared" ref="V383:V403" si="124">+$V$54*J395</f>
        <v>47.999560242233272</v>
      </c>
      <c r="W383" s="7">
        <f t="shared" si="101"/>
        <v>2.3999780121116636</v>
      </c>
    </row>
    <row r="384" spans="2:23" ht="15.75" thickBot="1" x14ac:dyDescent="0.3">
      <c r="B384" s="2" t="s">
        <v>416</v>
      </c>
      <c r="C384" s="3"/>
      <c r="D384" s="3"/>
      <c r="E384" s="3"/>
      <c r="F384" s="3"/>
      <c r="N384" s="6">
        <f t="shared" si="120"/>
        <v>15.020642201834864</v>
      </c>
      <c r="O384" s="6">
        <f t="shared" si="97"/>
        <v>0.7510321100917432</v>
      </c>
      <c r="P384" s="6">
        <f t="shared" si="121"/>
        <v>25.034403669724774</v>
      </c>
      <c r="Q384" s="6">
        <f t="shared" si="98"/>
        <v>1.2517201834862388</v>
      </c>
      <c r="R384" s="16">
        <f t="shared" si="122"/>
        <v>35.999670181674958</v>
      </c>
      <c r="S384" s="7">
        <f t="shared" si="99"/>
        <v>1.7999835090837479</v>
      </c>
      <c r="T384" s="16">
        <f t="shared" si="123"/>
        <v>56.999477787652019</v>
      </c>
      <c r="U384" s="7">
        <f t="shared" si="100"/>
        <v>2.8499738893826008</v>
      </c>
      <c r="V384" s="16">
        <f t="shared" si="124"/>
        <v>71.999340363349916</v>
      </c>
      <c r="W384" s="7">
        <f t="shared" si="101"/>
        <v>3.5999670181674959</v>
      </c>
    </row>
    <row r="385" spans="2:23" x14ac:dyDescent="0.25">
      <c r="B385" t="s">
        <v>332</v>
      </c>
      <c r="G385" t="s">
        <v>281</v>
      </c>
      <c r="H385">
        <v>20</v>
      </c>
      <c r="I385" t="s">
        <v>20</v>
      </c>
      <c r="J385" s="19">
        <f t="shared" ref="J385:J415" si="125">+H385/72000*$G$54</f>
        <v>9.0958333333333335E-2</v>
      </c>
      <c r="K385" s="5">
        <f t="shared" si="96"/>
        <v>2.8269850000000001</v>
      </c>
      <c r="N385" s="6">
        <f t="shared" si="120"/>
        <v>75.103211009174302</v>
      </c>
      <c r="O385" s="6">
        <f t="shared" si="97"/>
        <v>3.7551605504587151</v>
      </c>
      <c r="P385" s="6">
        <f t="shared" si="121"/>
        <v>125.17201834862385</v>
      </c>
      <c r="Q385" s="6">
        <f t="shared" si="98"/>
        <v>6.2586009174311927</v>
      </c>
      <c r="R385" s="16">
        <f t="shared" si="122"/>
        <v>179.99835090837473</v>
      </c>
      <c r="S385" s="7">
        <f t="shared" si="99"/>
        <v>8.9999175454187359</v>
      </c>
      <c r="T385" s="16">
        <f t="shared" si="123"/>
        <v>284.99738893826003</v>
      </c>
      <c r="U385" s="7">
        <f t="shared" si="100"/>
        <v>14.249869446913001</v>
      </c>
      <c r="V385" s="16">
        <f t="shared" si="124"/>
        <v>359.99670181674946</v>
      </c>
      <c r="W385" s="7">
        <f t="shared" si="101"/>
        <v>17.999835090837472</v>
      </c>
    </row>
    <row r="386" spans="2:23" x14ac:dyDescent="0.25">
      <c r="B386" t="s">
        <v>333</v>
      </c>
      <c r="G386" t="s">
        <v>281</v>
      </c>
      <c r="H386">
        <v>30</v>
      </c>
      <c r="I386" t="s">
        <v>20</v>
      </c>
      <c r="J386" s="19">
        <f t="shared" si="125"/>
        <v>0.13643750000000002</v>
      </c>
      <c r="K386" s="5">
        <f t="shared" si="96"/>
        <v>4.2404774999999999</v>
      </c>
      <c r="N386" s="6">
        <f t="shared" si="120"/>
        <v>100.13761467889908</v>
      </c>
      <c r="O386" s="6">
        <f t="shared" si="97"/>
        <v>5.0068807339449544</v>
      </c>
      <c r="P386" s="6">
        <f t="shared" si="121"/>
        <v>166.89602446483181</v>
      </c>
      <c r="Q386" s="6">
        <f t="shared" si="98"/>
        <v>8.3448012232415909</v>
      </c>
      <c r="R386" s="16">
        <f t="shared" si="122"/>
        <v>239.99780121116632</v>
      </c>
      <c r="S386" s="7">
        <f t="shared" si="99"/>
        <v>11.999890060558316</v>
      </c>
      <c r="T386" s="16">
        <f t="shared" si="123"/>
        <v>379.99651858434675</v>
      </c>
      <c r="U386" s="7">
        <f t="shared" si="100"/>
        <v>18.999825929217337</v>
      </c>
      <c r="V386" s="16">
        <f t="shared" si="124"/>
        <v>479.99560242233264</v>
      </c>
      <c r="W386" s="7">
        <f t="shared" si="101"/>
        <v>23.999780121116633</v>
      </c>
    </row>
    <row r="387" spans="2:23" x14ac:dyDescent="0.25">
      <c r="B387" t="s">
        <v>334</v>
      </c>
      <c r="G387" t="s">
        <v>281</v>
      </c>
      <c r="H387">
        <v>40</v>
      </c>
      <c r="I387" t="s">
        <v>20</v>
      </c>
      <c r="J387" s="19">
        <f t="shared" si="125"/>
        <v>0.18191666666666667</v>
      </c>
      <c r="K387" s="5">
        <f t="shared" si="96"/>
        <v>5.6539700000000002</v>
      </c>
      <c r="N387" s="6">
        <f t="shared" si="120"/>
        <v>20.027522935779817</v>
      </c>
      <c r="O387" s="6">
        <f t="shared" si="97"/>
        <v>1.0013761467889908</v>
      </c>
      <c r="P387" s="6">
        <f t="shared" si="121"/>
        <v>33.379204892966364</v>
      </c>
      <c r="Q387" s="6">
        <f t="shared" si="98"/>
        <v>1.6689602446483183</v>
      </c>
      <c r="R387" s="16">
        <f t="shared" si="122"/>
        <v>47.999560242233272</v>
      </c>
      <c r="S387" s="7">
        <f t="shared" si="99"/>
        <v>2.3999780121116636</v>
      </c>
      <c r="T387" s="16">
        <f t="shared" si="123"/>
        <v>75.999303716869349</v>
      </c>
      <c r="U387" s="7">
        <f t="shared" si="100"/>
        <v>3.7999651858434675</v>
      </c>
      <c r="V387" s="16">
        <f t="shared" si="124"/>
        <v>95.999120484466545</v>
      </c>
      <c r="W387" s="7">
        <f t="shared" si="101"/>
        <v>4.7999560242233272</v>
      </c>
    </row>
    <row r="388" spans="2:23" x14ac:dyDescent="0.25">
      <c r="B388" t="s">
        <v>335</v>
      </c>
      <c r="G388" t="s">
        <v>281</v>
      </c>
      <c r="H388">
        <v>50</v>
      </c>
      <c r="I388" t="s">
        <v>20</v>
      </c>
      <c r="J388" s="19">
        <f t="shared" si="125"/>
        <v>0.22739583333333332</v>
      </c>
      <c r="K388" s="5">
        <f t="shared" ref="K388:K451" si="126">$K$54*J388</f>
        <v>7.0674624999999995</v>
      </c>
      <c r="N388" s="6">
        <f t="shared" si="120"/>
        <v>30.041284403669728</v>
      </c>
      <c r="O388" s="6">
        <f t="shared" si="97"/>
        <v>1.5020642201834864</v>
      </c>
      <c r="P388" s="6">
        <f t="shared" si="121"/>
        <v>50.068807339449549</v>
      </c>
      <c r="Q388" s="6">
        <f t="shared" si="98"/>
        <v>2.5034403669724776</v>
      </c>
      <c r="R388" s="16">
        <f t="shared" si="122"/>
        <v>71.999340363349916</v>
      </c>
      <c r="S388" s="7">
        <f t="shared" si="99"/>
        <v>3.5999670181674959</v>
      </c>
      <c r="T388" s="16">
        <f t="shared" si="123"/>
        <v>113.99895557530404</v>
      </c>
      <c r="U388" s="7">
        <f t="shared" si="100"/>
        <v>5.6999477787652015</v>
      </c>
      <c r="V388" s="16">
        <f t="shared" si="124"/>
        <v>143.99868072669983</v>
      </c>
      <c r="W388" s="7">
        <f t="shared" si="101"/>
        <v>7.1999340363349917</v>
      </c>
    </row>
    <row r="389" spans="2:23" x14ac:dyDescent="0.25">
      <c r="B389" t="s">
        <v>336</v>
      </c>
      <c r="G389" t="s">
        <v>88</v>
      </c>
      <c r="H389">
        <v>100</v>
      </c>
      <c r="I389" t="s">
        <v>20</v>
      </c>
      <c r="J389" s="19">
        <f t="shared" si="125"/>
        <v>0.45479166666666665</v>
      </c>
      <c r="K389" s="5">
        <f t="shared" si="126"/>
        <v>14.134924999999999</v>
      </c>
      <c r="N389" s="6">
        <f t="shared" si="120"/>
        <v>25.034403669724771</v>
      </c>
      <c r="O389" s="6">
        <f t="shared" si="97"/>
        <v>1.2517201834862386</v>
      </c>
      <c r="P389" s="6">
        <f t="shared" si="121"/>
        <v>41.724006116207953</v>
      </c>
      <c r="Q389" s="6">
        <f t="shared" si="98"/>
        <v>2.0862003058103977</v>
      </c>
      <c r="R389" s="16">
        <f t="shared" si="122"/>
        <v>59.99945030279158</v>
      </c>
      <c r="S389" s="7">
        <f t="shared" si="99"/>
        <v>2.9999725151395791</v>
      </c>
      <c r="T389" s="16">
        <f t="shared" si="123"/>
        <v>94.999129646086686</v>
      </c>
      <c r="U389" s="7">
        <f t="shared" si="100"/>
        <v>4.7499564823043343</v>
      </c>
      <c r="V389" s="16">
        <f t="shared" si="124"/>
        <v>119.99890060558316</v>
      </c>
      <c r="W389" s="7">
        <f t="shared" si="101"/>
        <v>5.9999450302791582</v>
      </c>
    </row>
    <row r="390" spans="2:23" x14ac:dyDescent="0.25">
      <c r="B390" t="s">
        <v>337</v>
      </c>
      <c r="G390" t="s">
        <v>88</v>
      </c>
      <c r="H390">
        <v>200</v>
      </c>
      <c r="I390" t="s">
        <v>20</v>
      </c>
      <c r="J390" s="19">
        <f t="shared" si="125"/>
        <v>0.9095833333333333</v>
      </c>
      <c r="K390" s="5">
        <f t="shared" si="126"/>
        <v>28.269849999999998</v>
      </c>
      <c r="N390" s="6">
        <f t="shared" si="120"/>
        <v>40.055045871559635</v>
      </c>
      <c r="O390" s="6">
        <f t="shared" si="97"/>
        <v>2.0027522935779816</v>
      </c>
      <c r="P390" s="6">
        <f t="shared" si="121"/>
        <v>66.758409785932727</v>
      </c>
      <c r="Q390" s="6">
        <f t="shared" si="98"/>
        <v>3.3379204892966365</v>
      </c>
      <c r="R390" s="16">
        <f t="shared" si="122"/>
        <v>95.999120484466545</v>
      </c>
      <c r="S390" s="7">
        <f t="shared" si="99"/>
        <v>4.7999560242233272</v>
      </c>
      <c r="T390" s="16">
        <f t="shared" si="123"/>
        <v>151.9986074337387</v>
      </c>
      <c r="U390" s="7">
        <f t="shared" si="100"/>
        <v>7.5999303716869351</v>
      </c>
      <c r="V390" s="16">
        <f t="shared" si="124"/>
        <v>191.99824096893309</v>
      </c>
      <c r="W390" s="7">
        <f t="shared" si="101"/>
        <v>9.5999120484466545</v>
      </c>
    </row>
    <row r="391" spans="2:23" x14ac:dyDescent="0.25">
      <c r="B391" t="s">
        <v>338</v>
      </c>
      <c r="G391" t="s">
        <v>281</v>
      </c>
      <c r="H391">
        <v>10</v>
      </c>
      <c r="I391" t="s">
        <v>20</v>
      </c>
      <c r="J391" s="19">
        <f t="shared" si="125"/>
        <v>4.5479166666666668E-2</v>
      </c>
      <c r="K391" s="5">
        <f t="shared" si="126"/>
        <v>1.4134925</v>
      </c>
      <c r="N391" s="6">
        <f t="shared" si="120"/>
        <v>20.027522935779817</v>
      </c>
      <c r="O391" s="6">
        <f t="shared" si="97"/>
        <v>1.0013761467889908</v>
      </c>
      <c r="P391" s="6">
        <f t="shared" si="121"/>
        <v>33.379204892966364</v>
      </c>
      <c r="Q391" s="6">
        <f t="shared" si="98"/>
        <v>1.6689602446483183</v>
      </c>
      <c r="R391" s="16">
        <f t="shared" si="122"/>
        <v>47.999560242233272</v>
      </c>
      <c r="S391" s="7">
        <f t="shared" si="99"/>
        <v>2.3999780121116636</v>
      </c>
      <c r="T391" s="16">
        <f t="shared" si="123"/>
        <v>75.999303716869349</v>
      </c>
      <c r="U391" s="7">
        <f t="shared" si="100"/>
        <v>3.7999651858434675</v>
      </c>
      <c r="V391" s="16">
        <f t="shared" si="124"/>
        <v>95.999120484466545</v>
      </c>
      <c r="W391" s="7">
        <f t="shared" si="101"/>
        <v>4.7999560242233272</v>
      </c>
    </row>
    <row r="392" spans="2:23" x14ac:dyDescent="0.25">
      <c r="B392" t="s">
        <v>339</v>
      </c>
      <c r="G392" t="s">
        <v>281</v>
      </c>
      <c r="H392">
        <v>16</v>
      </c>
      <c r="I392" t="s">
        <v>20</v>
      </c>
      <c r="J392" s="19">
        <f t="shared" si="125"/>
        <v>7.2766666666666674E-2</v>
      </c>
      <c r="K392" s="5">
        <f t="shared" si="126"/>
        <v>2.2615880000000002</v>
      </c>
      <c r="N392" s="6">
        <f t="shared" si="120"/>
        <v>30.041284403669728</v>
      </c>
      <c r="O392" s="6">
        <f t="shared" si="97"/>
        <v>1.5020642201834864</v>
      </c>
      <c r="P392" s="6">
        <f t="shared" si="121"/>
        <v>50.068807339449549</v>
      </c>
      <c r="Q392" s="6">
        <f t="shared" si="98"/>
        <v>2.5034403669724776</v>
      </c>
      <c r="R392" s="16">
        <f t="shared" si="122"/>
        <v>71.999340363349916</v>
      </c>
      <c r="S392" s="7">
        <f t="shared" si="99"/>
        <v>3.5999670181674959</v>
      </c>
      <c r="T392" s="16">
        <f t="shared" si="123"/>
        <v>113.99895557530404</v>
      </c>
      <c r="U392" s="7">
        <f t="shared" si="100"/>
        <v>5.6999477787652015</v>
      </c>
      <c r="V392" s="16">
        <f t="shared" si="124"/>
        <v>143.99868072669983</v>
      </c>
      <c r="W392" s="7">
        <f t="shared" si="101"/>
        <v>7.1999340363349917</v>
      </c>
    </row>
    <row r="393" spans="2:23" x14ac:dyDescent="0.25">
      <c r="B393" t="s">
        <v>340</v>
      </c>
      <c r="G393" t="s">
        <v>281</v>
      </c>
      <c r="H393">
        <v>40</v>
      </c>
      <c r="I393" t="s">
        <v>20</v>
      </c>
      <c r="J393" s="19">
        <f t="shared" si="125"/>
        <v>0.18191666666666667</v>
      </c>
      <c r="K393" s="5">
        <f t="shared" si="126"/>
        <v>5.6539700000000002</v>
      </c>
      <c r="N393" s="6">
        <f t="shared" si="120"/>
        <v>100.13761467889908</v>
      </c>
      <c r="O393" s="6">
        <f t="shared" si="97"/>
        <v>5.0068807339449544</v>
      </c>
      <c r="P393" s="6">
        <f t="shared" si="121"/>
        <v>166.89602446483181</v>
      </c>
      <c r="Q393" s="6">
        <f t="shared" si="98"/>
        <v>8.3448012232415909</v>
      </c>
      <c r="R393" s="16">
        <f t="shared" si="122"/>
        <v>239.99780121116632</v>
      </c>
      <c r="S393" s="7">
        <f t="shared" si="99"/>
        <v>11.999890060558316</v>
      </c>
      <c r="T393" s="16">
        <f t="shared" si="123"/>
        <v>379.99651858434675</v>
      </c>
      <c r="U393" s="7">
        <f t="shared" si="100"/>
        <v>18.999825929217337</v>
      </c>
      <c r="V393" s="16">
        <f t="shared" si="124"/>
        <v>479.99560242233264</v>
      </c>
      <c r="W393" s="7">
        <f t="shared" si="101"/>
        <v>23.999780121116633</v>
      </c>
    </row>
    <row r="394" spans="2:23" x14ac:dyDescent="0.25">
      <c r="B394" t="s">
        <v>341</v>
      </c>
      <c r="G394" t="s">
        <v>281</v>
      </c>
      <c r="H394">
        <v>60</v>
      </c>
      <c r="I394" t="s">
        <v>20</v>
      </c>
      <c r="J394" s="19">
        <f t="shared" si="125"/>
        <v>0.27287500000000003</v>
      </c>
      <c r="K394" s="5">
        <f t="shared" si="126"/>
        <v>8.4809549999999998</v>
      </c>
      <c r="N394" s="6">
        <f t="shared" si="120"/>
        <v>150.2064220183486</v>
      </c>
      <c r="O394" s="6">
        <f t="shared" si="97"/>
        <v>7.5103211009174302</v>
      </c>
      <c r="P394" s="6">
        <f t="shared" si="121"/>
        <v>250.3440366972477</v>
      </c>
      <c r="Q394" s="6">
        <f t="shared" si="98"/>
        <v>12.517201834862385</v>
      </c>
      <c r="R394" s="16">
        <f t="shared" si="122"/>
        <v>359.99670181674946</v>
      </c>
      <c r="S394" s="7">
        <f t="shared" si="99"/>
        <v>17.999835090837472</v>
      </c>
      <c r="T394" s="16">
        <f t="shared" si="123"/>
        <v>569.99477787652006</v>
      </c>
      <c r="U394" s="7">
        <f t="shared" si="100"/>
        <v>28.499738893826002</v>
      </c>
      <c r="V394" s="16">
        <f t="shared" si="124"/>
        <v>719.99340363349893</v>
      </c>
      <c r="W394" s="7">
        <f t="shared" si="101"/>
        <v>35.999670181674944</v>
      </c>
    </row>
    <row r="395" spans="2:23" x14ac:dyDescent="0.25">
      <c r="B395" t="s">
        <v>342</v>
      </c>
      <c r="G395" t="s">
        <v>281</v>
      </c>
      <c r="H395">
        <v>10</v>
      </c>
      <c r="I395" t="s">
        <v>20</v>
      </c>
      <c r="J395" s="19">
        <f t="shared" si="125"/>
        <v>4.5479166666666668E-2</v>
      </c>
      <c r="K395" s="5">
        <f t="shared" si="126"/>
        <v>1.4134925</v>
      </c>
      <c r="N395" s="6">
        <f t="shared" si="120"/>
        <v>1251.7201834862385</v>
      </c>
      <c r="O395" s="6">
        <f t="shared" si="97"/>
        <v>62.586009174311926</v>
      </c>
      <c r="P395" s="6">
        <f t="shared" si="121"/>
        <v>2086.2003058103974</v>
      </c>
      <c r="Q395" s="6">
        <f t="shared" si="98"/>
        <v>104.31001529051987</v>
      </c>
      <c r="R395" s="16">
        <f t="shared" si="122"/>
        <v>2999.9725151395792</v>
      </c>
      <c r="S395" s="7">
        <f t="shared" si="99"/>
        <v>149.99862575697895</v>
      </c>
      <c r="T395" s="16">
        <f t="shared" si="123"/>
        <v>4749.9564823043338</v>
      </c>
      <c r="U395" s="7">
        <f t="shared" si="100"/>
        <v>237.4978241152167</v>
      </c>
      <c r="V395" s="16">
        <f t="shared" si="124"/>
        <v>5999.9450302791583</v>
      </c>
      <c r="W395" s="7">
        <f t="shared" si="101"/>
        <v>299.99725151395791</v>
      </c>
    </row>
    <row r="396" spans="2:23" x14ac:dyDescent="0.25">
      <c r="B396" t="s">
        <v>343</v>
      </c>
      <c r="G396" t="s">
        <v>281</v>
      </c>
      <c r="H396">
        <v>15</v>
      </c>
      <c r="I396" t="s">
        <v>20</v>
      </c>
      <c r="J396" s="19">
        <f t="shared" si="125"/>
        <v>6.8218750000000009E-2</v>
      </c>
      <c r="K396" s="5">
        <f t="shared" si="126"/>
        <v>2.1202387499999999</v>
      </c>
      <c r="N396" s="6">
        <f t="shared" si="120"/>
        <v>1502.0642201834862</v>
      </c>
      <c r="O396" s="6">
        <f t="shared" si="97"/>
        <v>75.103211009174316</v>
      </c>
      <c r="P396" s="6">
        <f t="shared" si="121"/>
        <v>2503.440366972477</v>
      </c>
      <c r="Q396" s="6">
        <f t="shared" si="98"/>
        <v>125.17201834862385</v>
      </c>
      <c r="R396" s="16">
        <f t="shared" si="122"/>
        <v>3599.9670181674946</v>
      </c>
      <c r="S396" s="7">
        <f t="shared" si="99"/>
        <v>179.99835090837473</v>
      </c>
      <c r="T396" s="16">
        <f t="shared" si="123"/>
        <v>5699.9477787652004</v>
      </c>
      <c r="U396" s="7">
        <f t="shared" si="100"/>
        <v>284.99738893826003</v>
      </c>
      <c r="V396" s="16">
        <f t="shared" si="124"/>
        <v>7199.9340363349893</v>
      </c>
      <c r="W396" s="7">
        <f t="shared" si="101"/>
        <v>359.99670181674946</v>
      </c>
    </row>
    <row r="397" spans="2:23" x14ac:dyDescent="0.25">
      <c r="B397" t="s">
        <v>344</v>
      </c>
      <c r="G397" t="s">
        <v>281</v>
      </c>
      <c r="H397">
        <v>75</v>
      </c>
      <c r="I397" t="s">
        <v>20</v>
      </c>
      <c r="J397" s="19">
        <f t="shared" si="125"/>
        <v>0.34109374999999997</v>
      </c>
      <c r="K397" s="5">
        <f t="shared" si="126"/>
        <v>10.601193749999998</v>
      </c>
      <c r="N397" s="6">
        <f t="shared" si="120"/>
        <v>40.055045871559635</v>
      </c>
      <c r="O397" s="6">
        <f t="shared" ref="O397:O452" si="127">+N397/20</f>
        <v>2.0027522935779816</v>
      </c>
      <c r="P397" s="6">
        <f t="shared" si="121"/>
        <v>66.758409785932727</v>
      </c>
      <c r="Q397" s="6">
        <f t="shared" ref="Q397:Q452" si="128">+P397/20</f>
        <v>3.3379204892966365</v>
      </c>
      <c r="R397" s="16">
        <f t="shared" si="122"/>
        <v>95.999120484466545</v>
      </c>
      <c r="S397" s="7">
        <f t="shared" ref="S397:S452" si="129">+R397/20</f>
        <v>4.7999560242233272</v>
      </c>
      <c r="T397" s="16">
        <f t="shared" si="123"/>
        <v>151.9986074337387</v>
      </c>
      <c r="U397" s="7">
        <f t="shared" ref="U397:U452" si="130">+T397/20</f>
        <v>7.5999303716869351</v>
      </c>
      <c r="V397" s="16">
        <f t="shared" si="124"/>
        <v>191.99824096893309</v>
      </c>
      <c r="W397" s="7">
        <f t="shared" ref="W397:W452" si="131">+V397/20</f>
        <v>9.5999120484466545</v>
      </c>
    </row>
    <row r="398" spans="2:23" x14ac:dyDescent="0.25">
      <c r="B398" t="s">
        <v>345</v>
      </c>
      <c r="G398" t="s">
        <v>281</v>
      </c>
      <c r="H398">
        <v>100</v>
      </c>
      <c r="I398" t="s">
        <v>20</v>
      </c>
      <c r="J398" s="19">
        <f t="shared" si="125"/>
        <v>0.45479166666666665</v>
      </c>
      <c r="K398" s="5">
        <f t="shared" si="126"/>
        <v>14.134924999999999</v>
      </c>
      <c r="N398" s="6">
        <f t="shared" si="120"/>
        <v>60.082568807339456</v>
      </c>
      <c r="O398" s="6">
        <f t="shared" si="127"/>
        <v>3.0041284403669728</v>
      </c>
      <c r="P398" s="6">
        <f t="shared" si="121"/>
        <v>100.1376146788991</v>
      </c>
      <c r="Q398" s="6">
        <f t="shared" si="128"/>
        <v>5.0068807339449553</v>
      </c>
      <c r="R398" s="16">
        <f t="shared" si="122"/>
        <v>143.99868072669983</v>
      </c>
      <c r="S398" s="7">
        <f t="shared" si="129"/>
        <v>7.1999340363349917</v>
      </c>
      <c r="T398" s="16">
        <f t="shared" si="123"/>
        <v>227.99791115060808</v>
      </c>
      <c r="U398" s="7">
        <f t="shared" si="130"/>
        <v>11.399895557530403</v>
      </c>
      <c r="V398" s="16">
        <f t="shared" si="124"/>
        <v>287.99736145339966</v>
      </c>
      <c r="W398" s="7">
        <f t="shared" si="131"/>
        <v>14.399868072669983</v>
      </c>
    </row>
    <row r="399" spans="2:23" x14ac:dyDescent="0.25">
      <c r="B399" t="s">
        <v>346</v>
      </c>
      <c r="G399" t="s">
        <v>281</v>
      </c>
      <c r="H399">
        <v>20</v>
      </c>
      <c r="I399" t="s">
        <v>20</v>
      </c>
      <c r="J399" s="19">
        <f t="shared" si="125"/>
        <v>9.0958333333333335E-2</v>
      </c>
      <c r="K399" s="5">
        <f t="shared" si="126"/>
        <v>2.8269850000000001</v>
      </c>
      <c r="N399" s="6">
        <f t="shared" si="120"/>
        <v>1001.3761467889908</v>
      </c>
      <c r="O399" s="6">
        <f t="shared" si="127"/>
        <v>50.068807339449542</v>
      </c>
      <c r="P399" s="6">
        <f t="shared" si="121"/>
        <v>1668.9602446483179</v>
      </c>
      <c r="Q399" s="6">
        <f t="shared" si="128"/>
        <v>83.448012232415891</v>
      </c>
      <c r="R399" s="16">
        <f t="shared" si="122"/>
        <v>2399.9780121116632</v>
      </c>
      <c r="S399" s="7">
        <f t="shared" si="129"/>
        <v>119.99890060558316</v>
      </c>
      <c r="T399" s="16">
        <f t="shared" si="123"/>
        <v>3799.9651858434672</v>
      </c>
      <c r="U399" s="7">
        <f t="shared" si="130"/>
        <v>189.99825929217337</v>
      </c>
      <c r="V399" s="16">
        <f t="shared" si="124"/>
        <v>4799.9560242233265</v>
      </c>
      <c r="W399" s="7">
        <f t="shared" si="131"/>
        <v>239.99780121116632</v>
      </c>
    </row>
    <row r="400" spans="2:23" x14ac:dyDescent="0.25">
      <c r="B400" t="s">
        <v>347</v>
      </c>
      <c r="G400" t="s">
        <v>281</v>
      </c>
      <c r="H400">
        <v>30</v>
      </c>
      <c r="I400" t="s">
        <v>20</v>
      </c>
      <c r="J400" s="19">
        <f t="shared" si="125"/>
        <v>0.13643750000000002</v>
      </c>
      <c r="K400" s="5">
        <f t="shared" si="126"/>
        <v>4.2404774999999999</v>
      </c>
      <c r="N400" s="6">
        <f t="shared" si="120"/>
        <v>1251.7201834862385</v>
      </c>
      <c r="O400" s="6">
        <f t="shared" si="127"/>
        <v>62.586009174311926</v>
      </c>
      <c r="P400" s="6">
        <f t="shared" si="121"/>
        <v>2086.2003058103974</v>
      </c>
      <c r="Q400" s="6">
        <f t="shared" si="128"/>
        <v>104.31001529051987</v>
      </c>
      <c r="R400" s="16">
        <f t="shared" si="122"/>
        <v>2999.9725151395792</v>
      </c>
      <c r="S400" s="7">
        <f t="shared" si="129"/>
        <v>149.99862575697895</v>
      </c>
      <c r="T400" s="16">
        <f t="shared" si="123"/>
        <v>4749.9564823043338</v>
      </c>
      <c r="U400" s="7">
        <f t="shared" si="130"/>
        <v>237.4978241152167</v>
      </c>
      <c r="V400" s="16">
        <f t="shared" si="124"/>
        <v>5999.9450302791583</v>
      </c>
      <c r="W400" s="7">
        <f t="shared" si="131"/>
        <v>299.99725151395791</v>
      </c>
    </row>
    <row r="401" spans="2:23" x14ac:dyDescent="0.25">
      <c r="B401" t="s">
        <v>348</v>
      </c>
      <c r="G401" t="s">
        <v>281</v>
      </c>
      <c r="H401">
        <v>25</v>
      </c>
      <c r="I401" t="s">
        <v>20</v>
      </c>
      <c r="J401" s="19">
        <f t="shared" si="125"/>
        <v>0.11369791666666666</v>
      </c>
      <c r="K401" s="5">
        <f t="shared" si="126"/>
        <v>3.5337312499999998</v>
      </c>
      <c r="N401" s="6">
        <f t="shared" si="120"/>
        <v>1001.3761467889908</v>
      </c>
      <c r="O401" s="6">
        <f t="shared" si="127"/>
        <v>50.068807339449542</v>
      </c>
      <c r="P401" s="6">
        <f t="shared" si="121"/>
        <v>1668.9602446483179</v>
      </c>
      <c r="Q401" s="6">
        <f t="shared" si="128"/>
        <v>83.448012232415891</v>
      </c>
      <c r="R401" s="16">
        <f t="shared" si="122"/>
        <v>2399.9780121116632</v>
      </c>
      <c r="S401" s="7">
        <f t="shared" si="129"/>
        <v>119.99890060558316</v>
      </c>
      <c r="T401" s="16">
        <f t="shared" si="123"/>
        <v>3799.9651858434672</v>
      </c>
      <c r="U401" s="7">
        <f t="shared" si="130"/>
        <v>189.99825929217337</v>
      </c>
      <c r="V401" s="16">
        <f t="shared" si="124"/>
        <v>4799.9560242233265</v>
      </c>
      <c r="W401" s="7">
        <f t="shared" si="131"/>
        <v>239.99780121116632</v>
      </c>
    </row>
    <row r="402" spans="2:23" x14ac:dyDescent="0.25">
      <c r="B402" t="s">
        <v>349</v>
      </c>
      <c r="G402" t="s">
        <v>281</v>
      </c>
      <c r="H402">
        <v>40</v>
      </c>
      <c r="I402" t="s">
        <v>20</v>
      </c>
      <c r="J402" s="19">
        <f t="shared" si="125"/>
        <v>0.18191666666666667</v>
      </c>
      <c r="K402" s="5">
        <f t="shared" si="126"/>
        <v>5.6539700000000002</v>
      </c>
      <c r="N402" s="6">
        <f t="shared" si="120"/>
        <v>600.82568807339442</v>
      </c>
      <c r="O402" s="6">
        <f t="shared" si="127"/>
        <v>30.041284403669721</v>
      </c>
      <c r="P402" s="6">
        <f t="shared" si="121"/>
        <v>1001.3761467889908</v>
      </c>
      <c r="Q402" s="6">
        <f t="shared" si="128"/>
        <v>50.068807339449542</v>
      </c>
      <c r="R402" s="16">
        <f t="shared" si="122"/>
        <v>1439.9868072669979</v>
      </c>
      <c r="S402" s="7">
        <f t="shared" si="129"/>
        <v>71.999340363349887</v>
      </c>
      <c r="T402" s="16">
        <f t="shared" si="123"/>
        <v>2279.9791115060802</v>
      </c>
      <c r="U402" s="7">
        <f t="shared" si="130"/>
        <v>113.99895557530401</v>
      </c>
      <c r="V402" s="16">
        <f t="shared" si="124"/>
        <v>2879.9736145339957</v>
      </c>
      <c r="W402" s="7">
        <f t="shared" si="131"/>
        <v>143.99868072669977</v>
      </c>
    </row>
    <row r="403" spans="2:23" x14ac:dyDescent="0.25">
      <c r="B403" t="s">
        <v>350</v>
      </c>
      <c r="G403" t="s">
        <v>281</v>
      </c>
      <c r="H403">
        <v>20</v>
      </c>
      <c r="I403" t="s">
        <v>20</v>
      </c>
      <c r="J403" s="19">
        <f t="shared" si="125"/>
        <v>9.0958333333333335E-2</v>
      </c>
      <c r="K403" s="5">
        <f t="shared" si="126"/>
        <v>2.8269850000000001</v>
      </c>
      <c r="N403" s="6">
        <f t="shared" si="120"/>
        <v>600.82568807339442</v>
      </c>
      <c r="O403" s="6">
        <f t="shared" si="127"/>
        <v>30.041284403669721</v>
      </c>
      <c r="P403" s="6">
        <f t="shared" si="121"/>
        <v>1001.3761467889908</v>
      </c>
      <c r="Q403" s="6">
        <f t="shared" si="128"/>
        <v>50.068807339449542</v>
      </c>
      <c r="R403" s="16">
        <f t="shared" si="122"/>
        <v>1439.9868072669979</v>
      </c>
      <c r="S403" s="7">
        <f t="shared" si="129"/>
        <v>71.999340363349887</v>
      </c>
      <c r="T403" s="16">
        <f t="shared" si="123"/>
        <v>2279.9791115060802</v>
      </c>
      <c r="U403" s="7">
        <f t="shared" si="130"/>
        <v>113.99895557530401</v>
      </c>
      <c r="V403" s="16">
        <f t="shared" si="124"/>
        <v>2879.9736145339957</v>
      </c>
      <c r="W403" s="7">
        <f t="shared" si="131"/>
        <v>143.99868072669977</v>
      </c>
    </row>
    <row r="404" spans="2:23" x14ac:dyDescent="0.25">
      <c r="B404" t="s">
        <v>351</v>
      </c>
      <c r="G404" t="s">
        <v>281</v>
      </c>
      <c r="H404">
        <v>30</v>
      </c>
      <c r="I404" t="s">
        <v>20</v>
      </c>
      <c r="J404" s="19">
        <f t="shared" si="125"/>
        <v>0.13643750000000002</v>
      </c>
      <c r="K404" s="5">
        <f t="shared" si="126"/>
        <v>4.2404774999999999</v>
      </c>
      <c r="O404" s="6"/>
      <c r="Q404" s="6"/>
      <c r="S404" s="7"/>
      <c r="U404" s="7"/>
      <c r="W404" s="7"/>
    </row>
    <row r="405" spans="2:23" x14ac:dyDescent="0.25">
      <c r="B405" t="s">
        <v>352</v>
      </c>
      <c r="G405" t="s">
        <v>281</v>
      </c>
      <c r="H405">
        <v>100</v>
      </c>
      <c r="I405" t="s">
        <v>20</v>
      </c>
      <c r="J405" s="19">
        <f t="shared" si="125"/>
        <v>0.45479166666666665</v>
      </c>
      <c r="K405" s="5">
        <f t="shared" si="126"/>
        <v>14.134924999999999</v>
      </c>
      <c r="O405" s="6"/>
      <c r="Q405" s="6"/>
      <c r="S405" s="7"/>
      <c r="U405" s="7"/>
      <c r="W405" s="7"/>
    </row>
    <row r="406" spans="2:23" x14ac:dyDescent="0.25">
      <c r="B406" t="s">
        <v>353</v>
      </c>
      <c r="G406" t="s">
        <v>281</v>
      </c>
      <c r="H406">
        <v>150</v>
      </c>
      <c r="I406" t="s">
        <v>20</v>
      </c>
      <c r="J406" s="19">
        <f t="shared" si="125"/>
        <v>0.68218749999999995</v>
      </c>
      <c r="K406" s="5">
        <f t="shared" si="126"/>
        <v>21.202387499999997</v>
      </c>
      <c r="N406" s="6">
        <f t="shared" ref="N406:N417" si="132">+$N$54*J423</f>
        <v>100.13761467889908</v>
      </c>
      <c r="O406" s="6">
        <f t="shared" si="127"/>
        <v>5.0068807339449544</v>
      </c>
      <c r="P406" s="6">
        <f t="shared" ref="P406:P417" si="133">+$P$54*J423</f>
        <v>166.89602446483181</v>
      </c>
      <c r="Q406" s="6">
        <f t="shared" si="128"/>
        <v>8.3448012232415909</v>
      </c>
      <c r="R406" s="16">
        <f t="shared" ref="R406:R417" si="134">+$R$54*J423</f>
        <v>239.99780121116632</v>
      </c>
      <c r="S406" s="7">
        <f t="shared" si="129"/>
        <v>11.999890060558316</v>
      </c>
      <c r="T406" s="16">
        <f t="shared" ref="T406:T417" si="135">+$T$54*J423</f>
        <v>379.99651858434675</v>
      </c>
      <c r="U406" s="7">
        <f t="shared" si="130"/>
        <v>18.999825929217337</v>
      </c>
      <c r="V406" s="16">
        <f t="shared" ref="V406:V417" si="136">+$V$54*J423</f>
        <v>479.99560242233264</v>
      </c>
      <c r="W406" s="7">
        <f t="shared" si="131"/>
        <v>23.999780121116633</v>
      </c>
    </row>
    <row r="407" spans="2:23" x14ac:dyDescent="0.25">
      <c r="B407" t="s">
        <v>354</v>
      </c>
      <c r="G407" t="s">
        <v>281</v>
      </c>
      <c r="H407">
        <v>1250</v>
      </c>
      <c r="I407" t="s">
        <v>20</v>
      </c>
      <c r="J407" s="19">
        <f t="shared" si="125"/>
        <v>5.684895833333333</v>
      </c>
      <c r="K407" s="5">
        <f t="shared" si="126"/>
        <v>176.68656249999998</v>
      </c>
      <c r="N407" s="6">
        <f t="shared" si="132"/>
        <v>80.11009174311927</v>
      </c>
      <c r="O407" s="6">
        <f t="shared" si="127"/>
        <v>4.0055045871559631</v>
      </c>
      <c r="P407" s="6">
        <f t="shared" si="133"/>
        <v>133.51681957186545</v>
      </c>
      <c r="Q407" s="6">
        <f t="shared" si="128"/>
        <v>6.6758409785932731</v>
      </c>
      <c r="R407" s="16">
        <f t="shared" si="134"/>
        <v>191.99824096893309</v>
      </c>
      <c r="S407" s="7">
        <f t="shared" si="129"/>
        <v>9.5999120484466545</v>
      </c>
      <c r="T407" s="16">
        <f t="shared" si="135"/>
        <v>303.9972148674774</v>
      </c>
      <c r="U407" s="7">
        <f t="shared" si="130"/>
        <v>15.19986074337387</v>
      </c>
      <c r="V407" s="16">
        <f t="shared" si="136"/>
        <v>383.99648193786618</v>
      </c>
      <c r="W407" s="7">
        <f t="shared" si="131"/>
        <v>19.199824096893309</v>
      </c>
    </row>
    <row r="408" spans="2:23" x14ac:dyDescent="0.25">
      <c r="B408" t="s">
        <v>355</v>
      </c>
      <c r="G408" t="s">
        <v>281</v>
      </c>
      <c r="H408">
        <v>1500</v>
      </c>
      <c r="I408" t="s">
        <v>20</v>
      </c>
      <c r="J408" s="19">
        <f t="shared" si="125"/>
        <v>6.8218749999999995</v>
      </c>
      <c r="K408" s="5">
        <f t="shared" si="126"/>
        <v>212.02387499999998</v>
      </c>
      <c r="N408" s="6">
        <f t="shared" si="132"/>
        <v>60.082568807339456</v>
      </c>
      <c r="O408" s="6">
        <f t="shared" si="127"/>
        <v>3.0041284403669728</v>
      </c>
      <c r="P408" s="6">
        <f t="shared" si="133"/>
        <v>100.1376146788991</v>
      </c>
      <c r="Q408" s="6">
        <f t="shared" si="128"/>
        <v>5.0068807339449553</v>
      </c>
      <c r="R408" s="16">
        <f t="shared" si="134"/>
        <v>143.99868072669983</v>
      </c>
      <c r="S408" s="7">
        <f t="shared" si="129"/>
        <v>7.1999340363349917</v>
      </c>
      <c r="T408" s="16">
        <f t="shared" si="135"/>
        <v>227.99791115060808</v>
      </c>
      <c r="U408" s="7">
        <f t="shared" si="130"/>
        <v>11.399895557530403</v>
      </c>
      <c r="V408" s="16">
        <f t="shared" si="136"/>
        <v>287.99736145339966</v>
      </c>
      <c r="W408" s="7">
        <f t="shared" si="131"/>
        <v>14.399868072669983</v>
      </c>
    </row>
    <row r="409" spans="2:23" x14ac:dyDescent="0.25">
      <c r="B409" t="s">
        <v>356</v>
      </c>
      <c r="G409" t="s">
        <v>281</v>
      </c>
      <c r="H409">
        <v>40</v>
      </c>
      <c r="I409" t="s">
        <v>20</v>
      </c>
      <c r="J409" s="19">
        <f t="shared" si="125"/>
        <v>0.18191666666666667</v>
      </c>
      <c r="K409" s="5">
        <f t="shared" si="126"/>
        <v>5.6539700000000002</v>
      </c>
      <c r="N409" s="6">
        <f t="shared" si="132"/>
        <v>30.041284403669728</v>
      </c>
      <c r="O409" s="6">
        <f t="shared" si="127"/>
        <v>1.5020642201834864</v>
      </c>
      <c r="P409" s="6">
        <f t="shared" si="133"/>
        <v>50.068807339449549</v>
      </c>
      <c r="Q409" s="6">
        <f t="shared" si="128"/>
        <v>2.5034403669724776</v>
      </c>
      <c r="R409" s="16">
        <f t="shared" si="134"/>
        <v>71.999340363349916</v>
      </c>
      <c r="S409" s="7">
        <f t="shared" si="129"/>
        <v>3.5999670181674959</v>
      </c>
      <c r="T409" s="16">
        <f t="shared" si="135"/>
        <v>113.99895557530404</v>
      </c>
      <c r="U409" s="7">
        <f t="shared" si="130"/>
        <v>5.6999477787652015</v>
      </c>
      <c r="V409" s="16">
        <f t="shared" si="136"/>
        <v>143.99868072669983</v>
      </c>
      <c r="W409" s="7">
        <f t="shared" si="131"/>
        <v>7.1999340363349917</v>
      </c>
    </row>
    <row r="410" spans="2:23" x14ac:dyDescent="0.25">
      <c r="B410" t="s">
        <v>357</v>
      </c>
      <c r="G410" t="s">
        <v>281</v>
      </c>
      <c r="H410">
        <v>60</v>
      </c>
      <c r="I410" t="s">
        <v>20</v>
      </c>
      <c r="J410" s="19">
        <f t="shared" si="125"/>
        <v>0.27287500000000003</v>
      </c>
      <c r="K410" s="5">
        <f t="shared" si="126"/>
        <v>8.4809549999999998</v>
      </c>
      <c r="N410" s="6">
        <f t="shared" si="132"/>
        <v>120.16513761467891</v>
      </c>
      <c r="O410" s="6">
        <f t="shared" si="127"/>
        <v>6.0082568807339456</v>
      </c>
      <c r="P410" s="6">
        <f t="shared" si="133"/>
        <v>200.2752293577982</v>
      </c>
      <c r="Q410" s="6">
        <f t="shared" si="128"/>
        <v>10.013761467889911</v>
      </c>
      <c r="R410" s="16">
        <f t="shared" si="134"/>
        <v>287.99736145339966</v>
      </c>
      <c r="S410" s="7">
        <f t="shared" si="129"/>
        <v>14.399868072669983</v>
      </c>
      <c r="T410" s="16">
        <f t="shared" si="135"/>
        <v>455.99582230121615</v>
      </c>
      <c r="U410" s="7">
        <f t="shared" si="130"/>
        <v>22.799791115060806</v>
      </c>
      <c r="V410" s="16">
        <f t="shared" si="136"/>
        <v>575.99472290679932</v>
      </c>
      <c r="W410" s="7">
        <f t="shared" si="131"/>
        <v>28.799736145339967</v>
      </c>
    </row>
    <row r="411" spans="2:23" x14ac:dyDescent="0.25">
      <c r="B411" t="s">
        <v>358</v>
      </c>
      <c r="G411" t="s">
        <v>281</v>
      </c>
      <c r="H411">
        <v>1000</v>
      </c>
      <c r="I411" t="s">
        <v>20</v>
      </c>
      <c r="J411" s="19">
        <f t="shared" si="125"/>
        <v>4.5479166666666666</v>
      </c>
      <c r="K411" s="5">
        <f t="shared" si="126"/>
        <v>141.34924999999998</v>
      </c>
      <c r="N411" s="6">
        <f t="shared" si="132"/>
        <v>100.13761467889908</v>
      </c>
      <c r="O411" s="6">
        <f t="shared" si="127"/>
        <v>5.0068807339449544</v>
      </c>
      <c r="P411" s="6">
        <f t="shared" si="133"/>
        <v>166.89602446483181</v>
      </c>
      <c r="Q411" s="6">
        <f t="shared" si="128"/>
        <v>8.3448012232415909</v>
      </c>
      <c r="R411" s="16">
        <f t="shared" si="134"/>
        <v>239.99780121116632</v>
      </c>
      <c r="S411" s="7">
        <f t="shared" si="129"/>
        <v>11.999890060558316</v>
      </c>
      <c r="T411" s="16">
        <f t="shared" si="135"/>
        <v>379.99651858434675</v>
      </c>
      <c r="U411" s="7">
        <f t="shared" si="130"/>
        <v>18.999825929217337</v>
      </c>
      <c r="V411" s="16">
        <f t="shared" si="136"/>
        <v>479.99560242233264</v>
      </c>
      <c r="W411" s="7">
        <f t="shared" si="131"/>
        <v>23.999780121116633</v>
      </c>
    </row>
    <row r="412" spans="2:23" x14ac:dyDescent="0.25">
      <c r="B412" t="s">
        <v>359</v>
      </c>
      <c r="G412" t="s">
        <v>281</v>
      </c>
      <c r="H412">
        <v>1250</v>
      </c>
      <c r="I412" t="s">
        <v>20</v>
      </c>
      <c r="J412" s="19">
        <f t="shared" si="125"/>
        <v>5.684895833333333</v>
      </c>
      <c r="K412" s="5">
        <f t="shared" si="126"/>
        <v>176.68656249999998</v>
      </c>
      <c r="N412" s="6">
        <f t="shared" si="132"/>
        <v>120.16513761467891</v>
      </c>
      <c r="O412" s="6">
        <f t="shared" si="127"/>
        <v>6.0082568807339456</v>
      </c>
      <c r="P412" s="6">
        <f t="shared" si="133"/>
        <v>200.2752293577982</v>
      </c>
      <c r="Q412" s="6">
        <f t="shared" si="128"/>
        <v>10.013761467889911</v>
      </c>
      <c r="R412" s="16">
        <f t="shared" si="134"/>
        <v>287.99736145339966</v>
      </c>
      <c r="S412" s="7">
        <f t="shared" si="129"/>
        <v>14.399868072669983</v>
      </c>
      <c r="T412" s="16">
        <f t="shared" si="135"/>
        <v>455.99582230121615</v>
      </c>
      <c r="U412" s="7">
        <f t="shared" si="130"/>
        <v>22.799791115060806</v>
      </c>
      <c r="V412" s="16">
        <f t="shared" si="136"/>
        <v>575.99472290679932</v>
      </c>
      <c r="W412" s="7">
        <f t="shared" si="131"/>
        <v>28.799736145339967</v>
      </c>
    </row>
    <row r="413" spans="2:23" x14ac:dyDescent="0.25">
      <c r="B413" t="s">
        <v>360</v>
      </c>
      <c r="G413" t="s">
        <v>281</v>
      </c>
      <c r="H413">
        <v>1000</v>
      </c>
      <c r="I413" t="s">
        <v>20</v>
      </c>
      <c r="J413" s="19">
        <f t="shared" si="125"/>
        <v>4.5479166666666666</v>
      </c>
      <c r="K413" s="5">
        <f t="shared" si="126"/>
        <v>141.34924999999998</v>
      </c>
      <c r="N413" s="6">
        <f t="shared" si="132"/>
        <v>100.13761467889908</v>
      </c>
      <c r="O413" s="6">
        <f t="shared" si="127"/>
        <v>5.0068807339449544</v>
      </c>
      <c r="P413" s="6">
        <f t="shared" si="133"/>
        <v>166.89602446483181</v>
      </c>
      <c r="Q413" s="6">
        <f t="shared" si="128"/>
        <v>8.3448012232415909</v>
      </c>
      <c r="R413" s="16">
        <f t="shared" si="134"/>
        <v>239.99780121116632</v>
      </c>
      <c r="S413" s="7">
        <f t="shared" si="129"/>
        <v>11.999890060558316</v>
      </c>
      <c r="T413" s="16">
        <f t="shared" si="135"/>
        <v>379.99651858434675</v>
      </c>
      <c r="U413" s="7">
        <f t="shared" si="130"/>
        <v>18.999825929217337</v>
      </c>
      <c r="V413" s="16">
        <f t="shared" si="136"/>
        <v>479.99560242233264</v>
      </c>
      <c r="W413" s="7">
        <f t="shared" si="131"/>
        <v>23.999780121116633</v>
      </c>
    </row>
    <row r="414" spans="2:23" x14ac:dyDescent="0.25">
      <c r="B414" t="s">
        <v>1312</v>
      </c>
      <c r="G414" t="s">
        <v>1311</v>
      </c>
      <c r="H414">
        <v>600</v>
      </c>
      <c r="I414" t="s">
        <v>20</v>
      </c>
      <c r="J414" s="19">
        <f t="shared" si="125"/>
        <v>2.7287499999999998</v>
      </c>
      <c r="K414" s="5">
        <f t="shared" si="126"/>
        <v>84.809549999999987</v>
      </c>
      <c r="N414" s="6">
        <f t="shared" si="132"/>
        <v>75.103211009174302</v>
      </c>
      <c r="O414" s="6">
        <f t="shared" si="127"/>
        <v>3.7551605504587151</v>
      </c>
      <c r="P414" s="6">
        <f t="shared" si="133"/>
        <v>125.17201834862385</v>
      </c>
      <c r="Q414" s="6">
        <f t="shared" si="128"/>
        <v>6.2586009174311927</v>
      </c>
      <c r="R414" s="16">
        <f t="shared" si="134"/>
        <v>179.99835090837473</v>
      </c>
      <c r="S414" s="7">
        <f t="shared" si="129"/>
        <v>8.9999175454187359</v>
      </c>
      <c r="T414" s="16">
        <f t="shared" si="135"/>
        <v>284.99738893826003</v>
      </c>
      <c r="U414" s="7">
        <f t="shared" si="130"/>
        <v>14.249869446913001</v>
      </c>
      <c r="V414" s="16">
        <f t="shared" si="136"/>
        <v>359.99670181674946</v>
      </c>
      <c r="W414" s="7">
        <f t="shared" si="131"/>
        <v>17.999835090837472</v>
      </c>
    </row>
    <row r="415" spans="2:23" x14ac:dyDescent="0.25">
      <c r="B415" t="s">
        <v>1313</v>
      </c>
      <c r="G415" t="s">
        <v>281</v>
      </c>
      <c r="H415">
        <v>600</v>
      </c>
      <c r="I415" t="s">
        <v>20</v>
      </c>
      <c r="J415" s="19">
        <f t="shared" si="125"/>
        <v>2.7287499999999998</v>
      </c>
      <c r="K415" s="5">
        <f t="shared" si="126"/>
        <v>84.809549999999987</v>
      </c>
      <c r="N415" s="6">
        <f t="shared" si="132"/>
        <v>60.082568807339456</v>
      </c>
      <c r="O415" s="6">
        <f t="shared" si="127"/>
        <v>3.0041284403669728</v>
      </c>
      <c r="P415" s="6">
        <f t="shared" si="133"/>
        <v>100.1376146788991</v>
      </c>
      <c r="Q415" s="6">
        <f t="shared" si="128"/>
        <v>5.0068807339449553</v>
      </c>
      <c r="R415" s="16">
        <f t="shared" si="134"/>
        <v>143.99868072669983</v>
      </c>
      <c r="S415" s="7">
        <f t="shared" si="129"/>
        <v>7.1999340363349917</v>
      </c>
      <c r="T415" s="16">
        <f t="shared" si="135"/>
        <v>227.99791115060808</v>
      </c>
      <c r="U415" s="7">
        <f t="shared" si="130"/>
        <v>11.399895557530403</v>
      </c>
      <c r="V415" s="16">
        <f t="shared" si="136"/>
        <v>287.99736145339966</v>
      </c>
      <c r="W415" s="7">
        <f t="shared" si="131"/>
        <v>14.399868072669983</v>
      </c>
    </row>
    <row r="416" spans="2:23" x14ac:dyDescent="0.25">
      <c r="N416" s="6">
        <f t="shared" si="132"/>
        <v>75.103211009174302</v>
      </c>
      <c r="O416" s="6">
        <f t="shared" si="127"/>
        <v>3.7551605504587151</v>
      </c>
      <c r="P416" s="6">
        <f t="shared" si="133"/>
        <v>125.17201834862385</v>
      </c>
      <c r="Q416" s="6">
        <f t="shared" si="128"/>
        <v>6.2586009174311927</v>
      </c>
      <c r="R416" s="16">
        <f t="shared" si="134"/>
        <v>179.99835090837473</v>
      </c>
      <c r="S416" s="7">
        <f t="shared" si="129"/>
        <v>8.9999175454187359</v>
      </c>
      <c r="T416" s="16">
        <f t="shared" si="135"/>
        <v>284.99738893826003</v>
      </c>
      <c r="U416" s="7">
        <f t="shared" si="130"/>
        <v>14.249869446913001</v>
      </c>
      <c r="V416" s="16">
        <f t="shared" si="136"/>
        <v>359.99670181674946</v>
      </c>
      <c r="W416" s="7">
        <f t="shared" si="131"/>
        <v>17.999835090837472</v>
      </c>
    </row>
    <row r="417" spans="2:23" x14ac:dyDescent="0.25">
      <c r="N417" s="6">
        <f t="shared" si="132"/>
        <v>80.11009174311927</v>
      </c>
      <c r="O417" s="6">
        <f t="shared" si="127"/>
        <v>4.0055045871559631</v>
      </c>
      <c r="P417" s="6">
        <f t="shared" si="133"/>
        <v>133.51681957186545</v>
      </c>
      <c r="Q417" s="6">
        <f t="shared" si="128"/>
        <v>6.6758409785932731</v>
      </c>
      <c r="R417" s="16">
        <f t="shared" si="134"/>
        <v>191.99824096893309</v>
      </c>
      <c r="S417" s="7">
        <f t="shared" si="129"/>
        <v>9.5999120484466545</v>
      </c>
      <c r="T417" s="16">
        <f t="shared" si="135"/>
        <v>303.9972148674774</v>
      </c>
      <c r="U417" s="7">
        <f t="shared" si="130"/>
        <v>15.19986074337387</v>
      </c>
      <c r="V417" s="16">
        <f t="shared" si="136"/>
        <v>383.99648193786618</v>
      </c>
      <c r="W417" s="7">
        <f t="shared" si="131"/>
        <v>19.199824096893309</v>
      </c>
    </row>
    <row r="418" spans="2:23" x14ac:dyDescent="0.25">
      <c r="N418" s="6"/>
      <c r="O418" s="6"/>
      <c r="P418" s="6"/>
      <c r="Q418" s="6"/>
      <c r="R418" s="16"/>
      <c r="S418" s="7"/>
      <c r="T418" s="16"/>
      <c r="U418" s="7"/>
      <c r="V418" s="16"/>
      <c r="W418" s="7"/>
    </row>
    <row r="419" spans="2:23" x14ac:dyDescent="0.25">
      <c r="N419" s="6"/>
      <c r="O419" s="6"/>
      <c r="P419" s="6"/>
      <c r="Q419" s="6"/>
      <c r="R419" s="16"/>
      <c r="S419" s="7"/>
      <c r="T419" s="16"/>
      <c r="U419" s="7"/>
      <c r="V419" s="16"/>
      <c r="W419" s="7"/>
    </row>
    <row r="420" spans="2:23" x14ac:dyDescent="0.25">
      <c r="N420" s="6">
        <f t="shared" ref="N420:N427" si="137">+$N$54*J435</f>
        <v>50.068807339449542</v>
      </c>
      <c r="O420" s="6">
        <f t="shared" si="127"/>
        <v>2.5034403669724772</v>
      </c>
      <c r="P420" s="6">
        <f t="shared" ref="P420:P427" si="138">+$P$54*J435</f>
        <v>83.448012232415905</v>
      </c>
      <c r="Q420" s="6">
        <f t="shared" si="128"/>
        <v>4.1724006116207955</v>
      </c>
      <c r="R420" s="16">
        <f t="shared" ref="R420:R427" si="139">+$R$54*J435</f>
        <v>119.99890060558316</v>
      </c>
      <c r="S420" s="7">
        <f t="shared" si="129"/>
        <v>5.9999450302791582</v>
      </c>
      <c r="T420" s="16">
        <f t="shared" ref="T420:T427" si="140">+$T$54*J435</f>
        <v>189.99825929217337</v>
      </c>
      <c r="U420" s="7">
        <f t="shared" si="130"/>
        <v>9.4999129646086686</v>
      </c>
      <c r="V420" s="16">
        <f t="shared" ref="V420:V427" si="141">+$V$54*J435</f>
        <v>239.99780121116632</v>
      </c>
      <c r="W420" s="7">
        <f t="shared" si="131"/>
        <v>11.999890060558316</v>
      </c>
    </row>
    <row r="421" spans="2:23" ht="15.75" thickBot="1" x14ac:dyDescent="0.3">
      <c r="N421" s="6">
        <f t="shared" si="137"/>
        <v>60.082568807339456</v>
      </c>
      <c r="O421" s="6">
        <f t="shared" si="127"/>
        <v>3.0041284403669728</v>
      </c>
      <c r="P421" s="6">
        <f t="shared" si="138"/>
        <v>100.1376146788991</v>
      </c>
      <c r="Q421" s="6">
        <f t="shared" si="128"/>
        <v>5.0068807339449553</v>
      </c>
      <c r="R421" s="16">
        <f t="shared" si="139"/>
        <v>143.99868072669983</v>
      </c>
      <c r="S421" s="7">
        <f t="shared" si="129"/>
        <v>7.1999340363349917</v>
      </c>
      <c r="T421" s="16">
        <f t="shared" si="140"/>
        <v>227.99791115060808</v>
      </c>
      <c r="U421" s="7">
        <f t="shared" si="130"/>
        <v>11.399895557530403</v>
      </c>
      <c r="V421" s="16">
        <f t="shared" si="141"/>
        <v>287.99736145339966</v>
      </c>
      <c r="W421" s="7">
        <f t="shared" si="131"/>
        <v>14.399868072669983</v>
      </c>
    </row>
    <row r="422" spans="2:23" ht="15.75" thickBot="1" x14ac:dyDescent="0.3">
      <c r="B422" s="2" t="s">
        <v>361</v>
      </c>
      <c r="C422" s="3"/>
      <c r="D422" s="3"/>
      <c r="E422" s="3"/>
      <c r="F422" s="3"/>
      <c r="J422" s="19"/>
      <c r="N422" s="6">
        <f t="shared" si="137"/>
        <v>50.068807339449542</v>
      </c>
      <c r="O422" s="6">
        <f t="shared" si="127"/>
        <v>2.5034403669724772</v>
      </c>
      <c r="P422" s="6">
        <f t="shared" si="138"/>
        <v>83.448012232415905</v>
      </c>
      <c r="Q422" s="6">
        <f t="shared" si="128"/>
        <v>4.1724006116207955</v>
      </c>
      <c r="R422" s="16">
        <f t="shared" si="139"/>
        <v>119.99890060558316</v>
      </c>
      <c r="S422" s="7">
        <f t="shared" si="129"/>
        <v>5.9999450302791582</v>
      </c>
      <c r="T422" s="16">
        <f t="shared" si="140"/>
        <v>189.99825929217337</v>
      </c>
      <c r="U422" s="7">
        <f t="shared" si="130"/>
        <v>9.4999129646086686</v>
      </c>
      <c r="V422" s="16">
        <f t="shared" si="141"/>
        <v>239.99780121116632</v>
      </c>
      <c r="W422" s="7">
        <f t="shared" si="131"/>
        <v>11.999890060558316</v>
      </c>
    </row>
    <row r="423" spans="2:23" x14ac:dyDescent="0.25">
      <c r="B423" s="4" t="s">
        <v>362</v>
      </c>
      <c r="C423" s="4"/>
      <c r="D423" s="4"/>
      <c r="E423" s="4"/>
      <c r="F423" s="4"/>
      <c r="G423" t="s">
        <v>14</v>
      </c>
      <c r="H423">
        <v>100</v>
      </c>
      <c r="I423" t="s">
        <v>20</v>
      </c>
      <c r="J423" s="19">
        <f t="shared" ref="J423:J445" si="142">+H423/72000*$G$54</f>
        <v>0.45479166666666665</v>
      </c>
      <c r="K423" s="5">
        <f t="shared" si="126"/>
        <v>14.134924999999999</v>
      </c>
      <c r="N423" s="6">
        <f t="shared" si="137"/>
        <v>30.041284403669728</v>
      </c>
      <c r="O423" s="6">
        <f t="shared" si="127"/>
        <v>1.5020642201834864</v>
      </c>
      <c r="P423" s="6">
        <f t="shared" si="138"/>
        <v>50.068807339449549</v>
      </c>
      <c r="Q423" s="6">
        <f t="shared" si="128"/>
        <v>2.5034403669724776</v>
      </c>
      <c r="R423" s="16">
        <f t="shared" si="139"/>
        <v>71.999340363349916</v>
      </c>
      <c r="S423" s="7">
        <f t="shared" si="129"/>
        <v>3.5999670181674959</v>
      </c>
      <c r="T423" s="16">
        <f t="shared" si="140"/>
        <v>113.99895557530404</v>
      </c>
      <c r="U423" s="7">
        <f t="shared" si="130"/>
        <v>5.6999477787652015</v>
      </c>
      <c r="V423" s="16">
        <f t="shared" si="141"/>
        <v>143.99868072669983</v>
      </c>
      <c r="W423" s="7">
        <f t="shared" si="131"/>
        <v>7.1999340363349917</v>
      </c>
    </row>
    <row r="424" spans="2:23" x14ac:dyDescent="0.25">
      <c r="B424" s="4" t="s">
        <v>363</v>
      </c>
      <c r="C424" s="4"/>
      <c r="D424" s="4"/>
      <c r="E424" s="4"/>
      <c r="F424" s="4"/>
      <c r="G424" t="s">
        <v>14</v>
      </c>
      <c r="H424">
        <v>80</v>
      </c>
      <c r="I424" t="s">
        <v>20</v>
      </c>
      <c r="J424" s="19">
        <f t="shared" si="142"/>
        <v>0.36383333333333334</v>
      </c>
      <c r="K424" s="5">
        <f t="shared" si="126"/>
        <v>11.30794</v>
      </c>
      <c r="N424" s="6">
        <f t="shared" si="137"/>
        <v>120.16513761467891</v>
      </c>
      <c r="O424" s="6">
        <f t="shared" si="127"/>
        <v>6.0082568807339456</v>
      </c>
      <c r="P424" s="6">
        <f t="shared" si="138"/>
        <v>200.2752293577982</v>
      </c>
      <c r="Q424" s="6">
        <f t="shared" si="128"/>
        <v>10.013761467889911</v>
      </c>
      <c r="R424" s="16">
        <f t="shared" si="139"/>
        <v>287.99736145339966</v>
      </c>
      <c r="S424" s="7">
        <f t="shared" si="129"/>
        <v>14.399868072669983</v>
      </c>
      <c r="T424" s="16">
        <f t="shared" si="140"/>
        <v>455.99582230121615</v>
      </c>
      <c r="U424" s="7">
        <f t="shared" si="130"/>
        <v>22.799791115060806</v>
      </c>
      <c r="V424" s="16">
        <f t="shared" si="141"/>
        <v>575.99472290679932</v>
      </c>
      <c r="W424" s="7">
        <f t="shared" si="131"/>
        <v>28.799736145339967</v>
      </c>
    </row>
    <row r="425" spans="2:23" x14ac:dyDescent="0.25">
      <c r="B425" s="4" t="s">
        <v>364</v>
      </c>
      <c r="C425" s="4"/>
      <c r="D425" s="4"/>
      <c r="E425" s="4"/>
      <c r="F425" s="4"/>
      <c r="G425" t="s">
        <v>14</v>
      </c>
      <c r="H425">
        <v>60</v>
      </c>
      <c r="I425" t="s">
        <v>20</v>
      </c>
      <c r="J425" s="19">
        <f t="shared" si="142"/>
        <v>0.27287500000000003</v>
      </c>
      <c r="K425" s="5">
        <f t="shared" si="126"/>
        <v>8.4809549999999998</v>
      </c>
      <c r="N425" s="6">
        <f t="shared" si="137"/>
        <v>60.082568807339456</v>
      </c>
      <c r="O425" s="6">
        <f t="shared" si="127"/>
        <v>3.0041284403669728</v>
      </c>
      <c r="P425" s="6">
        <f t="shared" si="138"/>
        <v>100.1376146788991</v>
      </c>
      <c r="Q425" s="6">
        <f t="shared" si="128"/>
        <v>5.0068807339449553</v>
      </c>
      <c r="R425" s="16">
        <f t="shared" si="139"/>
        <v>143.99868072669983</v>
      </c>
      <c r="S425" s="7">
        <f t="shared" si="129"/>
        <v>7.1999340363349917</v>
      </c>
      <c r="T425" s="16">
        <f t="shared" si="140"/>
        <v>227.99791115060808</v>
      </c>
      <c r="U425" s="7">
        <f t="shared" si="130"/>
        <v>11.399895557530403</v>
      </c>
      <c r="V425" s="16">
        <f t="shared" si="141"/>
        <v>287.99736145339966</v>
      </c>
      <c r="W425" s="7">
        <f t="shared" si="131"/>
        <v>14.399868072669983</v>
      </c>
    </row>
    <row r="426" spans="2:23" x14ac:dyDescent="0.25">
      <c r="B426" s="4" t="s">
        <v>365</v>
      </c>
      <c r="C426" s="4"/>
      <c r="D426" s="4"/>
      <c r="E426" s="4"/>
      <c r="F426" s="4"/>
      <c r="G426" t="s">
        <v>14</v>
      </c>
      <c r="H426">
        <v>30</v>
      </c>
      <c r="I426" t="s">
        <v>20</v>
      </c>
      <c r="J426" s="19">
        <f t="shared" si="142"/>
        <v>0.13643750000000002</v>
      </c>
      <c r="K426" s="5">
        <f t="shared" si="126"/>
        <v>4.2404774999999999</v>
      </c>
      <c r="N426" s="6">
        <f t="shared" si="137"/>
        <v>60.082568807339456</v>
      </c>
      <c r="O426" s="6">
        <f t="shared" si="127"/>
        <v>3.0041284403669728</v>
      </c>
      <c r="P426" s="6">
        <f t="shared" si="138"/>
        <v>100.1376146788991</v>
      </c>
      <c r="Q426" s="6">
        <f t="shared" si="128"/>
        <v>5.0068807339449553</v>
      </c>
      <c r="R426" s="16">
        <f t="shared" si="139"/>
        <v>143.99868072669983</v>
      </c>
      <c r="S426" s="7">
        <f t="shared" si="129"/>
        <v>7.1999340363349917</v>
      </c>
      <c r="T426" s="16">
        <f t="shared" si="140"/>
        <v>227.99791115060808</v>
      </c>
      <c r="U426" s="7">
        <f t="shared" si="130"/>
        <v>11.399895557530403</v>
      </c>
      <c r="V426" s="16">
        <f t="shared" si="141"/>
        <v>287.99736145339966</v>
      </c>
      <c r="W426" s="7">
        <f t="shared" si="131"/>
        <v>14.399868072669983</v>
      </c>
    </row>
    <row r="427" spans="2:23" x14ac:dyDescent="0.25">
      <c r="B427" s="4" t="s">
        <v>366</v>
      </c>
      <c r="C427" s="4"/>
      <c r="D427" s="4"/>
      <c r="E427" s="4"/>
      <c r="F427" s="4"/>
      <c r="G427" t="s">
        <v>14</v>
      </c>
      <c r="H427">
        <v>120</v>
      </c>
      <c r="I427" t="s">
        <v>20</v>
      </c>
      <c r="J427" s="19">
        <f t="shared" si="142"/>
        <v>0.54575000000000007</v>
      </c>
      <c r="K427" s="5">
        <f t="shared" si="126"/>
        <v>16.96191</v>
      </c>
      <c r="N427" s="6">
        <f t="shared" si="137"/>
        <v>50.068807339449542</v>
      </c>
      <c r="O427" s="6">
        <f t="shared" si="127"/>
        <v>2.5034403669724772</v>
      </c>
      <c r="P427" s="6">
        <f t="shared" si="138"/>
        <v>83.448012232415905</v>
      </c>
      <c r="Q427" s="6">
        <f t="shared" si="128"/>
        <v>4.1724006116207955</v>
      </c>
      <c r="R427" s="16">
        <f t="shared" si="139"/>
        <v>119.99890060558316</v>
      </c>
      <c r="S427" s="7">
        <f t="shared" si="129"/>
        <v>5.9999450302791582</v>
      </c>
      <c r="T427" s="16">
        <f t="shared" si="140"/>
        <v>189.99825929217337</v>
      </c>
      <c r="U427" s="7">
        <f t="shared" si="130"/>
        <v>9.4999129646086686</v>
      </c>
      <c r="V427" s="16">
        <f t="shared" si="141"/>
        <v>239.99780121116632</v>
      </c>
      <c r="W427" s="7">
        <f t="shared" si="131"/>
        <v>11.999890060558316</v>
      </c>
    </row>
    <row r="428" spans="2:23" x14ac:dyDescent="0.25">
      <c r="B428" s="4" t="s">
        <v>367</v>
      </c>
      <c r="C428" s="4"/>
      <c r="D428" s="4"/>
      <c r="E428" s="4"/>
      <c r="F428" s="4"/>
      <c r="G428" t="s">
        <v>14</v>
      </c>
      <c r="H428">
        <v>100</v>
      </c>
      <c r="I428" t="s">
        <v>20</v>
      </c>
      <c r="J428" s="19">
        <f t="shared" si="142"/>
        <v>0.45479166666666665</v>
      </c>
      <c r="K428" s="5">
        <f t="shared" si="126"/>
        <v>14.134924999999999</v>
      </c>
      <c r="N428" s="6"/>
      <c r="O428" s="6"/>
      <c r="P428" s="6"/>
      <c r="Q428" s="6"/>
      <c r="R428" s="16"/>
      <c r="S428" s="7"/>
      <c r="T428" s="16"/>
      <c r="U428" s="7"/>
      <c r="V428" s="16"/>
      <c r="W428" s="7"/>
    </row>
    <row r="429" spans="2:23" x14ac:dyDescent="0.25">
      <c r="B429" s="4" t="s">
        <v>368</v>
      </c>
      <c r="C429" s="4"/>
      <c r="D429" s="4"/>
      <c r="E429" s="4"/>
      <c r="F429" s="4"/>
      <c r="G429" t="s">
        <v>14</v>
      </c>
      <c r="H429">
        <v>120</v>
      </c>
      <c r="I429" t="s">
        <v>20</v>
      </c>
      <c r="J429" s="19">
        <f t="shared" si="142"/>
        <v>0.54575000000000007</v>
      </c>
      <c r="K429" s="5">
        <f t="shared" si="126"/>
        <v>16.96191</v>
      </c>
      <c r="O429" s="6"/>
      <c r="Q429" s="6"/>
      <c r="S429" s="7"/>
      <c r="U429" s="7"/>
      <c r="W429" s="7"/>
    </row>
    <row r="430" spans="2:23" x14ac:dyDescent="0.25">
      <c r="B430" s="4" t="s">
        <v>369</v>
      </c>
      <c r="C430" s="4"/>
      <c r="D430" s="4"/>
      <c r="E430" s="4"/>
      <c r="F430" s="4"/>
      <c r="G430" t="s">
        <v>14</v>
      </c>
      <c r="H430">
        <v>100</v>
      </c>
      <c r="I430" t="s">
        <v>20</v>
      </c>
      <c r="J430" s="19">
        <f t="shared" si="142"/>
        <v>0.45479166666666665</v>
      </c>
      <c r="K430" s="5">
        <f t="shared" si="126"/>
        <v>14.134924999999999</v>
      </c>
      <c r="N430" s="6">
        <f t="shared" ref="N430:N442" si="143">+$N$54*J449</f>
        <v>2.002752293577982</v>
      </c>
      <c r="O430" s="6">
        <f t="shared" si="127"/>
        <v>0.1001376146788991</v>
      </c>
      <c r="P430" s="6">
        <f t="shared" ref="P430:P442" si="144">+$P$54*J449</f>
        <v>3.3379204892966365</v>
      </c>
      <c r="Q430" s="6">
        <f t="shared" si="128"/>
        <v>0.16689602446483182</v>
      </c>
      <c r="R430" s="16">
        <f t="shared" ref="R430:R442" si="145">+$R$54*J449</f>
        <v>4.7999560242233272</v>
      </c>
      <c r="S430" s="7">
        <f t="shared" si="129"/>
        <v>0.23999780121116637</v>
      </c>
      <c r="T430" s="16">
        <f t="shared" ref="T430:T442" si="146">+$T$54*J449</f>
        <v>7.599930371686936</v>
      </c>
      <c r="U430" s="7">
        <f t="shared" si="130"/>
        <v>0.3799965185843468</v>
      </c>
      <c r="V430" s="16">
        <f t="shared" ref="V430:V442" si="147">+$V$54*J449</f>
        <v>9.5999120484466545</v>
      </c>
      <c r="W430" s="7">
        <f t="shared" si="131"/>
        <v>0.47999560242233275</v>
      </c>
    </row>
    <row r="431" spans="2:23" x14ac:dyDescent="0.25">
      <c r="B431" s="4" t="s">
        <v>370</v>
      </c>
      <c r="C431" s="4"/>
      <c r="D431" s="4"/>
      <c r="E431" s="4"/>
      <c r="F431" s="4"/>
      <c r="G431" t="s">
        <v>14</v>
      </c>
      <c r="H431">
        <v>75</v>
      </c>
      <c r="I431" t="s">
        <v>20</v>
      </c>
      <c r="J431" s="19">
        <f t="shared" si="142"/>
        <v>0.34109374999999997</v>
      </c>
      <c r="K431" s="5">
        <f t="shared" si="126"/>
        <v>10.601193749999998</v>
      </c>
      <c r="N431" s="6">
        <f t="shared" si="143"/>
        <v>16.022018348623856</v>
      </c>
      <c r="O431" s="6">
        <f t="shared" si="127"/>
        <v>0.80110091743119283</v>
      </c>
      <c r="P431" s="6">
        <f t="shared" si="144"/>
        <v>26.703363914373092</v>
      </c>
      <c r="Q431" s="6">
        <f t="shared" si="128"/>
        <v>1.3351681957186545</v>
      </c>
      <c r="R431" s="16">
        <f t="shared" si="145"/>
        <v>38.399648193786618</v>
      </c>
      <c r="S431" s="7">
        <f t="shared" si="129"/>
        <v>1.919982409689331</v>
      </c>
      <c r="T431" s="16">
        <f t="shared" si="146"/>
        <v>60.799442973495488</v>
      </c>
      <c r="U431" s="7">
        <f t="shared" si="130"/>
        <v>3.0399721486747744</v>
      </c>
      <c r="V431" s="16">
        <f t="shared" si="147"/>
        <v>76.799296387573236</v>
      </c>
      <c r="W431" s="7">
        <f t="shared" si="131"/>
        <v>3.839964819378662</v>
      </c>
    </row>
    <row r="432" spans="2:23" x14ac:dyDescent="0.25">
      <c r="B432" s="4" t="s">
        <v>371</v>
      </c>
      <c r="C432" s="4"/>
      <c r="D432" s="4"/>
      <c r="E432" s="4"/>
      <c r="F432" s="4"/>
      <c r="G432" t="s">
        <v>14</v>
      </c>
      <c r="H432">
        <v>60</v>
      </c>
      <c r="I432" t="s">
        <v>20</v>
      </c>
      <c r="J432" s="19">
        <f t="shared" si="142"/>
        <v>0.27287500000000003</v>
      </c>
      <c r="K432" s="5">
        <f t="shared" si="126"/>
        <v>8.4809549999999998</v>
      </c>
      <c r="N432" s="6">
        <f t="shared" si="143"/>
        <v>40.055045871559635</v>
      </c>
      <c r="O432" s="6">
        <f t="shared" si="127"/>
        <v>2.0027522935779816</v>
      </c>
      <c r="P432" s="6">
        <f t="shared" si="144"/>
        <v>66.758409785932727</v>
      </c>
      <c r="Q432" s="6">
        <f t="shared" si="128"/>
        <v>3.3379204892966365</v>
      </c>
      <c r="R432" s="16">
        <f t="shared" si="145"/>
        <v>95.999120484466545</v>
      </c>
      <c r="S432" s="7">
        <f t="shared" si="129"/>
        <v>4.7999560242233272</v>
      </c>
      <c r="T432" s="16">
        <f t="shared" si="146"/>
        <v>151.9986074337387</v>
      </c>
      <c r="U432" s="7">
        <f t="shared" si="130"/>
        <v>7.5999303716869351</v>
      </c>
      <c r="V432" s="16">
        <f t="shared" si="147"/>
        <v>191.99824096893309</v>
      </c>
      <c r="W432" s="7">
        <f t="shared" si="131"/>
        <v>9.5999120484466545</v>
      </c>
    </row>
    <row r="433" spans="2:23" x14ac:dyDescent="0.25">
      <c r="B433" s="4" t="s">
        <v>372</v>
      </c>
      <c r="C433" s="4"/>
      <c r="D433" s="4"/>
      <c r="E433" s="4"/>
      <c r="F433" s="4"/>
      <c r="G433" t="s">
        <v>14</v>
      </c>
      <c r="H433">
        <v>75</v>
      </c>
      <c r="I433" t="s">
        <v>20</v>
      </c>
      <c r="J433" s="19">
        <f t="shared" si="142"/>
        <v>0.34109374999999997</v>
      </c>
      <c r="K433" s="5">
        <f t="shared" si="126"/>
        <v>10.601193749999998</v>
      </c>
      <c r="N433" s="6">
        <f t="shared" si="143"/>
        <v>10.013761467889909</v>
      </c>
      <c r="O433" s="6">
        <f t="shared" si="127"/>
        <v>0.50068807339449539</v>
      </c>
      <c r="P433" s="6">
        <f t="shared" si="144"/>
        <v>16.689602446483182</v>
      </c>
      <c r="Q433" s="6">
        <f t="shared" si="128"/>
        <v>0.83448012232415913</v>
      </c>
      <c r="R433" s="16">
        <f t="shared" si="145"/>
        <v>23.999780121116636</v>
      </c>
      <c r="S433" s="7">
        <f t="shared" si="129"/>
        <v>1.1999890060558318</v>
      </c>
      <c r="T433" s="16">
        <f t="shared" si="146"/>
        <v>37.999651858434675</v>
      </c>
      <c r="U433" s="7">
        <f t="shared" si="130"/>
        <v>1.8999825929217338</v>
      </c>
      <c r="V433" s="16">
        <f t="shared" si="147"/>
        <v>47.999560242233272</v>
      </c>
      <c r="W433" s="7">
        <f t="shared" si="131"/>
        <v>2.3999780121116636</v>
      </c>
    </row>
    <row r="434" spans="2:23" x14ac:dyDescent="0.25">
      <c r="B434" s="4" t="s">
        <v>374</v>
      </c>
      <c r="C434" s="4"/>
      <c r="D434" s="4"/>
      <c r="E434" s="4"/>
      <c r="F434" s="4"/>
      <c r="G434" t="s">
        <v>14</v>
      </c>
      <c r="H434">
        <v>80</v>
      </c>
      <c r="I434" t="s">
        <v>20</v>
      </c>
      <c r="J434" s="19">
        <f t="shared" si="142"/>
        <v>0.36383333333333334</v>
      </c>
      <c r="K434" s="5">
        <f t="shared" si="126"/>
        <v>11.30794</v>
      </c>
      <c r="N434" s="6">
        <f t="shared" si="143"/>
        <v>2.002752293577982</v>
      </c>
      <c r="O434" s="6">
        <f t="shared" si="127"/>
        <v>0.1001376146788991</v>
      </c>
      <c r="P434" s="6">
        <f t="shared" si="144"/>
        <v>3.3379204892966365</v>
      </c>
      <c r="Q434" s="6">
        <f t="shared" si="128"/>
        <v>0.16689602446483182</v>
      </c>
      <c r="R434" s="16">
        <f t="shared" si="145"/>
        <v>4.7999560242233272</v>
      </c>
      <c r="S434" s="7">
        <f t="shared" si="129"/>
        <v>0.23999780121116637</v>
      </c>
      <c r="T434" s="16">
        <f t="shared" si="146"/>
        <v>7.599930371686936</v>
      </c>
      <c r="U434" s="7">
        <f t="shared" si="130"/>
        <v>0.3799965185843468</v>
      </c>
      <c r="V434" s="16">
        <f t="shared" si="147"/>
        <v>9.5999120484466545</v>
      </c>
      <c r="W434" s="7">
        <f t="shared" si="131"/>
        <v>0.47999560242233275</v>
      </c>
    </row>
    <row r="435" spans="2:23" x14ac:dyDescent="0.25">
      <c r="B435" s="4" t="s">
        <v>373</v>
      </c>
      <c r="C435" s="4"/>
      <c r="D435" s="4"/>
      <c r="E435" s="4"/>
      <c r="F435" s="4"/>
      <c r="G435" t="s">
        <v>14</v>
      </c>
      <c r="H435">
        <v>50</v>
      </c>
      <c r="I435" t="s">
        <v>20</v>
      </c>
      <c r="J435" s="19">
        <f t="shared" si="142"/>
        <v>0.22739583333333332</v>
      </c>
      <c r="K435" s="5">
        <f t="shared" si="126"/>
        <v>7.0674624999999995</v>
      </c>
      <c r="N435" s="6">
        <f t="shared" si="143"/>
        <v>100.13761467889908</v>
      </c>
      <c r="O435" s="6">
        <f t="shared" si="127"/>
        <v>5.0068807339449544</v>
      </c>
      <c r="P435" s="6">
        <f t="shared" si="144"/>
        <v>166.89602446483181</v>
      </c>
      <c r="Q435" s="6">
        <f t="shared" si="128"/>
        <v>8.3448012232415909</v>
      </c>
      <c r="R435" s="16">
        <f t="shared" si="145"/>
        <v>239.99780121116632</v>
      </c>
      <c r="S435" s="7">
        <f t="shared" si="129"/>
        <v>11.999890060558316</v>
      </c>
      <c r="T435" s="16">
        <f t="shared" si="146"/>
        <v>379.99651858434675</v>
      </c>
      <c r="U435" s="7">
        <f t="shared" si="130"/>
        <v>18.999825929217337</v>
      </c>
      <c r="V435" s="16">
        <f t="shared" si="147"/>
        <v>479.99560242233264</v>
      </c>
      <c r="W435" s="7">
        <f t="shared" si="131"/>
        <v>23.999780121116633</v>
      </c>
    </row>
    <row r="436" spans="2:23" x14ac:dyDescent="0.25">
      <c r="B436" s="4" t="s">
        <v>375</v>
      </c>
      <c r="C436" s="4"/>
      <c r="D436" s="4"/>
      <c r="E436" s="4"/>
      <c r="F436" s="4"/>
      <c r="G436" t="s">
        <v>14</v>
      </c>
      <c r="H436">
        <v>60</v>
      </c>
      <c r="I436" t="s">
        <v>20</v>
      </c>
      <c r="J436" s="19">
        <f t="shared" si="142"/>
        <v>0.27287500000000003</v>
      </c>
      <c r="K436" s="5">
        <f t="shared" si="126"/>
        <v>8.4809549999999998</v>
      </c>
      <c r="N436" s="6">
        <f t="shared" si="143"/>
        <v>120.16513761467891</v>
      </c>
      <c r="O436" s="6">
        <f t="shared" si="127"/>
        <v>6.0082568807339456</v>
      </c>
      <c r="P436" s="6">
        <f t="shared" si="144"/>
        <v>200.2752293577982</v>
      </c>
      <c r="Q436" s="6">
        <f t="shared" si="128"/>
        <v>10.013761467889911</v>
      </c>
      <c r="R436" s="16">
        <f t="shared" si="145"/>
        <v>287.99736145339966</v>
      </c>
      <c r="S436" s="7">
        <f t="shared" si="129"/>
        <v>14.399868072669983</v>
      </c>
      <c r="T436" s="16">
        <f t="shared" si="146"/>
        <v>455.99582230121615</v>
      </c>
      <c r="U436" s="7">
        <f t="shared" si="130"/>
        <v>22.799791115060806</v>
      </c>
      <c r="V436" s="16">
        <f t="shared" si="147"/>
        <v>575.99472290679932</v>
      </c>
      <c r="W436" s="7">
        <f t="shared" si="131"/>
        <v>28.799736145339967</v>
      </c>
    </row>
    <row r="437" spans="2:23" x14ac:dyDescent="0.25">
      <c r="B437" s="4" t="s">
        <v>376</v>
      </c>
      <c r="C437" s="4"/>
      <c r="D437" s="4"/>
      <c r="E437" s="4"/>
      <c r="F437" s="4"/>
      <c r="G437" t="s">
        <v>14</v>
      </c>
      <c r="H437">
        <v>50</v>
      </c>
      <c r="I437" t="s">
        <v>20</v>
      </c>
      <c r="J437" s="19">
        <f t="shared" si="142"/>
        <v>0.22739583333333332</v>
      </c>
      <c r="K437" s="5">
        <f t="shared" si="126"/>
        <v>7.0674624999999995</v>
      </c>
      <c r="N437" s="6">
        <f t="shared" si="143"/>
        <v>100.13761467889908</v>
      </c>
      <c r="O437" s="6">
        <f t="shared" si="127"/>
        <v>5.0068807339449544</v>
      </c>
      <c r="P437" s="6">
        <f t="shared" si="144"/>
        <v>166.89602446483181</v>
      </c>
      <c r="Q437" s="6">
        <f t="shared" si="128"/>
        <v>8.3448012232415909</v>
      </c>
      <c r="R437" s="16">
        <f t="shared" si="145"/>
        <v>239.99780121116632</v>
      </c>
      <c r="S437" s="7">
        <f t="shared" si="129"/>
        <v>11.999890060558316</v>
      </c>
      <c r="T437" s="16">
        <f t="shared" si="146"/>
        <v>379.99651858434675</v>
      </c>
      <c r="U437" s="7">
        <f t="shared" si="130"/>
        <v>18.999825929217337</v>
      </c>
      <c r="V437" s="16">
        <f t="shared" si="147"/>
        <v>479.99560242233264</v>
      </c>
      <c r="W437" s="7">
        <f t="shared" si="131"/>
        <v>23.999780121116633</v>
      </c>
    </row>
    <row r="438" spans="2:23" x14ac:dyDescent="0.25">
      <c r="B438" s="4" t="s">
        <v>377</v>
      </c>
      <c r="C438" s="4"/>
      <c r="D438" s="4"/>
      <c r="E438" s="4"/>
      <c r="F438" s="4"/>
      <c r="G438" t="s">
        <v>14</v>
      </c>
      <c r="H438">
        <v>30</v>
      </c>
      <c r="I438" t="s">
        <v>20</v>
      </c>
      <c r="J438" s="19">
        <f t="shared" si="142"/>
        <v>0.13643750000000002</v>
      </c>
      <c r="K438" s="5">
        <f t="shared" si="126"/>
        <v>4.2404774999999999</v>
      </c>
      <c r="N438" s="6">
        <f t="shared" si="143"/>
        <v>200.27522935779817</v>
      </c>
      <c r="O438" s="6">
        <f t="shared" si="127"/>
        <v>10.013761467889909</v>
      </c>
      <c r="P438" s="6">
        <f t="shared" si="144"/>
        <v>333.79204892966362</v>
      </c>
      <c r="Q438" s="6">
        <f t="shared" si="128"/>
        <v>16.689602446483182</v>
      </c>
      <c r="R438" s="16">
        <f t="shared" si="145"/>
        <v>479.99560242233264</v>
      </c>
      <c r="S438" s="7">
        <f t="shared" si="129"/>
        <v>23.999780121116633</v>
      </c>
      <c r="T438" s="16">
        <f t="shared" si="146"/>
        <v>759.99303716869349</v>
      </c>
      <c r="U438" s="7">
        <f t="shared" si="130"/>
        <v>37.999651858434675</v>
      </c>
      <c r="V438" s="16">
        <f t="shared" si="147"/>
        <v>959.99120484466528</v>
      </c>
      <c r="W438" s="7">
        <f t="shared" si="131"/>
        <v>47.999560242233265</v>
      </c>
    </row>
    <row r="439" spans="2:23" x14ac:dyDescent="0.25">
      <c r="B439" s="4" t="s">
        <v>378</v>
      </c>
      <c r="C439" s="4"/>
      <c r="D439" s="4"/>
      <c r="E439" s="4"/>
      <c r="F439" s="4"/>
      <c r="G439" t="s">
        <v>14</v>
      </c>
      <c r="H439">
        <v>120</v>
      </c>
      <c r="I439" t="s">
        <v>20</v>
      </c>
      <c r="J439" s="19">
        <f t="shared" si="142"/>
        <v>0.54575000000000007</v>
      </c>
      <c r="K439" s="5">
        <f t="shared" si="126"/>
        <v>16.96191</v>
      </c>
      <c r="N439" s="6">
        <f t="shared" si="143"/>
        <v>100.13761467889908</v>
      </c>
      <c r="O439" s="6">
        <f t="shared" si="127"/>
        <v>5.0068807339449544</v>
      </c>
      <c r="P439" s="6">
        <f t="shared" si="144"/>
        <v>166.89602446483181</v>
      </c>
      <c r="Q439" s="6">
        <f t="shared" si="128"/>
        <v>8.3448012232415909</v>
      </c>
      <c r="R439" s="16">
        <f t="shared" si="145"/>
        <v>239.99780121116632</v>
      </c>
      <c r="S439" s="7">
        <f t="shared" si="129"/>
        <v>11.999890060558316</v>
      </c>
      <c r="T439" s="16">
        <f t="shared" si="146"/>
        <v>379.99651858434675</v>
      </c>
      <c r="U439" s="7">
        <f t="shared" si="130"/>
        <v>18.999825929217337</v>
      </c>
      <c r="V439" s="16">
        <f t="shared" si="147"/>
        <v>479.99560242233264</v>
      </c>
      <c r="W439" s="7">
        <f t="shared" si="131"/>
        <v>23.999780121116633</v>
      </c>
    </row>
    <row r="440" spans="2:23" x14ac:dyDescent="0.25">
      <c r="B440" s="4" t="s">
        <v>379</v>
      </c>
      <c r="C440" s="4"/>
      <c r="D440" s="4"/>
      <c r="E440" s="4"/>
      <c r="F440" s="4"/>
      <c r="G440" t="s">
        <v>14</v>
      </c>
      <c r="H440">
        <v>60</v>
      </c>
      <c r="I440" t="s">
        <v>20</v>
      </c>
      <c r="J440" s="19">
        <f t="shared" si="142"/>
        <v>0.27287500000000003</v>
      </c>
      <c r="K440" s="5">
        <f t="shared" si="126"/>
        <v>8.4809549999999998</v>
      </c>
      <c r="N440" s="6">
        <f t="shared" si="143"/>
        <v>60.082568807339456</v>
      </c>
      <c r="O440" s="6">
        <f t="shared" si="127"/>
        <v>3.0041284403669728</v>
      </c>
      <c r="P440" s="6">
        <f t="shared" si="144"/>
        <v>100.1376146788991</v>
      </c>
      <c r="Q440" s="6">
        <f t="shared" si="128"/>
        <v>5.0068807339449553</v>
      </c>
      <c r="R440" s="16">
        <f t="shared" si="145"/>
        <v>143.99868072669983</v>
      </c>
      <c r="S440" s="7">
        <f t="shared" si="129"/>
        <v>7.1999340363349917</v>
      </c>
      <c r="T440" s="16">
        <f t="shared" si="146"/>
        <v>227.99791115060808</v>
      </c>
      <c r="U440" s="7">
        <f t="shared" si="130"/>
        <v>11.399895557530403</v>
      </c>
      <c r="V440" s="16">
        <f t="shared" si="147"/>
        <v>287.99736145339966</v>
      </c>
      <c r="W440" s="7">
        <f t="shared" si="131"/>
        <v>14.399868072669983</v>
      </c>
    </row>
    <row r="441" spans="2:23" x14ac:dyDescent="0.25">
      <c r="B441" s="4" t="s">
        <v>380</v>
      </c>
      <c r="C441" s="4"/>
      <c r="D441" s="4"/>
      <c r="E441" s="4"/>
      <c r="F441" s="4"/>
      <c r="G441" t="s">
        <v>14</v>
      </c>
      <c r="H441">
        <v>60</v>
      </c>
      <c r="I441" t="s">
        <v>20</v>
      </c>
      <c r="J441" s="19">
        <f t="shared" si="142"/>
        <v>0.27287500000000003</v>
      </c>
      <c r="K441" s="5">
        <f t="shared" si="126"/>
        <v>8.4809549999999998</v>
      </c>
      <c r="N441" s="6">
        <f t="shared" si="143"/>
        <v>75.103211009174302</v>
      </c>
      <c r="O441" s="6">
        <f t="shared" si="127"/>
        <v>3.7551605504587151</v>
      </c>
      <c r="P441" s="6">
        <f t="shared" si="144"/>
        <v>125.17201834862385</v>
      </c>
      <c r="Q441" s="6">
        <f t="shared" si="128"/>
        <v>6.2586009174311927</v>
      </c>
      <c r="R441" s="16">
        <f t="shared" si="145"/>
        <v>179.99835090837473</v>
      </c>
      <c r="S441" s="7">
        <f t="shared" si="129"/>
        <v>8.9999175454187359</v>
      </c>
      <c r="T441" s="16">
        <f t="shared" si="146"/>
        <v>284.99738893826003</v>
      </c>
      <c r="U441" s="7">
        <f t="shared" si="130"/>
        <v>14.249869446913001</v>
      </c>
      <c r="V441" s="16">
        <f t="shared" si="147"/>
        <v>359.99670181674946</v>
      </c>
      <c r="W441" s="7">
        <f t="shared" si="131"/>
        <v>17.999835090837472</v>
      </c>
    </row>
    <row r="442" spans="2:23" x14ac:dyDescent="0.25">
      <c r="B442" s="4" t="s">
        <v>381</v>
      </c>
      <c r="C442" s="4"/>
      <c r="D442" s="4"/>
      <c r="E442" s="4"/>
      <c r="F442" s="4"/>
      <c r="G442" t="s">
        <v>14</v>
      </c>
      <c r="H442">
        <v>50</v>
      </c>
      <c r="I442" t="s">
        <v>20</v>
      </c>
      <c r="J442" s="19">
        <f t="shared" si="142"/>
        <v>0.22739583333333332</v>
      </c>
      <c r="K442" s="5">
        <f t="shared" si="126"/>
        <v>7.0674624999999995</v>
      </c>
      <c r="N442" s="6">
        <f t="shared" si="143"/>
        <v>80.11009174311927</v>
      </c>
      <c r="O442" s="6">
        <f t="shared" si="127"/>
        <v>4.0055045871559631</v>
      </c>
      <c r="P442" s="6">
        <f t="shared" si="144"/>
        <v>133.51681957186545</v>
      </c>
      <c r="Q442" s="6">
        <f t="shared" si="128"/>
        <v>6.6758409785932731</v>
      </c>
      <c r="R442" s="16">
        <f t="shared" si="145"/>
        <v>191.99824096893309</v>
      </c>
      <c r="S442" s="7">
        <f t="shared" si="129"/>
        <v>9.5999120484466545</v>
      </c>
      <c r="T442" s="16">
        <f t="shared" si="146"/>
        <v>303.9972148674774</v>
      </c>
      <c r="U442" s="7">
        <f t="shared" si="130"/>
        <v>15.19986074337387</v>
      </c>
      <c r="V442" s="16">
        <f t="shared" si="147"/>
        <v>383.99648193786618</v>
      </c>
      <c r="W442" s="7">
        <f t="shared" si="131"/>
        <v>19.199824096893309</v>
      </c>
    </row>
    <row r="443" spans="2:23" x14ac:dyDescent="0.25">
      <c r="B443" s="4" t="s">
        <v>457</v>
      </c>
      <c r="C443" s="4"/>
      <c r="D443" s="4"/>
      <c r="E443" s="4"/>
      <c r="F443" s="4"/>
      <c r="G443" t="s">
        <v>14</v>
      </c>
      <c r="H443">
        <v>80</v>
      </c>
      <c r="I443" t="s">
        <v>20</v>
      </c>
      <c r="J443" s="19">
        <f t="shared" si="142"/>
        <v>0.36383333333333334</v>
      </c>
      <c r="K443" s="5">
        <f t="shared" si="126"/>
        <v>11.30794</v>
      </c>
      <c r="N443" s="6"/>
      <c r="O443" s="6"/>
      <c r="P443" s="6"/>
      <c r="Q443" s="6"/>
      <c r="R443" s="16"/>
      <c r="S443" s="7"/>
      <c r="T443" s="16"/>
      <c r="U443" s="7"/>
      <c r="V443" s="16"/>
      <c r="W443" s="7"/>
    </row>
    <row r="444" spans="2:23" x14ac:dyDescent="0.25">
      <c r="B444" s="4" t="s">
        <v>458</v>
      </c>
      <c r="C444" s="4"/>
      <c r="D444" s="4"/>
      <c r="E444" s="4"/>
      <c r="F444" s="4"/>
      <c r="G444" t="s">
        <v>14</v>
      </c>
      <c r="H444">
        <v>75</v>
      </c>
      <c r="I444" t="s">
        <v>20</v>
      </c>
      <c r="J444" s="19">
        <f t="shared" si="142"/>
        <v>0.34109374999999997</v>
      </c>
      <c r="K444" s="5">
        <f t="shared" si="126"/>
        <v>10.601193749999998</v>
      </c>
      <c r="N444" s="6"/>
      <c r="O444" s="6"/>
      <c r="P444" s="6"/>
      <c r="Q444" s="6"/>
      <c r="R444" s="16"/>
      <c r="S444" s="7"/>
      <c r="T444" s="16"/>
      <c r="U444" s="7"/>
      <c r="V444" s="16"/>
      <c r="W444" s="7"/>
    </row>
    <row r="445" spans="2:23" x14ac:dyDescent="0.25">
      <c r="B445" s="4" t="s">
        <v>459</v>
      </c>
      <c r="C445" s="4"/>
      <c r="D445" s="4"/>
      <c r="E445" s="4"/>
      <c r="F445" s="4"/>
      <c r="G445" t="s">
        <v>14</v>
      </c>
      <c r="H445">
        <v>50</v>
      </c>
      <c r="I445" t="s">
        <v>20</v>
      </c>
      <c r="J445" s="19">
        <f t="shared" si="142"/>
        <v>0.22739583333333332</v>
      </c>
      <c r="K445" s="5">
        <f t="shared" si="126"/>
        <v>7.0674624999999995</v>
      </c>
      <c r="N445" s="6"/>
      <c r="O445" s="6"/>
      <c r="P445" s="6"/>
      <c r="Q445" s="6"/>
      <c r="R445" s="16"/>
      <c r="S445" s="7"/>
      <c r="T445" s="16"/>
      <c r="U445" s="7"/>
      <c r="V445" s="16"/>
      <c r="W445" s="7"/>
    </row>
    <row r="446" spans="2:23" x14ac:dyDescent="0.25">
      <c r="B446" s="4"/>
      <c r="C446" s="4"/>
      <c r="D446" s="4"/>
      <c r="E446" s="4"/>
      <c r="F446" s="4"/>
      <c r="J446" s="19"/>
      <c r="N446" s="6"/>
      <c r="O446" s="6"/>
      <c r="P446" s="6"/>
      <c r="Q446" s="6"/>
      <c r="R446" s="16"/>
      <c r="S446" s="7"/>
      <c r="T446" s="16"/>
      <c r="U446" s="7"/>
      <c r="V446" s="16"/>
      <c r="W446" s="7"/>
    </row>
    <row r="447" spans="2:23" ht="15.75" thickBot="1" x14ac:dyDescent="0.3">
      <c r="B447" s="4"/>
      <c r="C447" s="4"/>
      <c r="D447" s="4"/>
      <c r="E447" s="4"/>
      <c r="F447" s="4"/>
      <c r="J447" s="19"/>
      <c r="N447" s="6">
        <f t="shared" ref="N447:N452" si="148">+$N$54*J462</f>
        <v>120.16513761467891</v>
      </c>
      <c r="O447" s="6">
        <f t="shared" si="127"/>
        <v>6.0082568807339456</v>
      </c>
      <c r="P447" s="6">
        <f t="shared" ref="P447:P452" si="149">+$P$54*J462</f>
        <v>200.2752293577982</v>
      </c>
      <c r="Q447" s="6">
        <f t="shared" si="128"/>
        <v>10.013761467889911</v>
      </c>
      <c r="R447" s="16">
        <f t="shared" ref="R447:R452" si="150">+$R$54*J462</f>
        <v>287.99736145339966</v>
      </c>
      <c r="S447" s="7">
        <f t="shared" si="129"/>
        <v>14.399868072669983</v>
      </c>
      <c r="T447" s="16">
        <f t="shared" ref="T447:T452" si="151">+$T$54*J462</f>
        <v>455.99582230121615</v>
      </c>
      <c r="U447" s="7">
        <f t="shared" si="130"/>
        <v>22.799791115060806</v>
      </c>
      <c r="V447" s="16">
        <f t="shared" ref="V447:V452" si="152">+$V$54*J462</f>
        <v>575.99472290679932</v>
      </c>
      <c r="W447" s="7">
        <f t="shared" si="131"/>
        <v>28.799736145339967</v>
      </c>
    </row>
    <row r="448" spans="2:23" ht="15.75" thickBot="1" x14ac:dyDescent="0.3">
      <c r="B448" s="20" t="s">
        <v>410</v>
      </c>
      <c r="C448" s="4"/>
      <c r="D448" s="4"/>
      <c r="E448" s="4"/>
      <c r="F448" s="4"/>
      <c r="J448" s="19"/>
      <c r="N448" s="6">
        <f t="shared" si="148"/>
        <v>100.13761467889908</v>
      </c>
      <c r="O448" s="6">
        <f t="shared" si="127"/>
        <v>5.0068807339449544</v>
      </c>
      <c r="P448" s="6">
        <f t="shared" si="149"/>
        <v>166.89602446483181</v>
      </c>
      <c r="Q448" s="6">
        <f t="shared" si="128"/>
        <v>8.3448012232415909</v>
      </c>
      <c r="R448" s="16">
        <f t="shared" si="150"/>
        <v>239.99780121116632</v>
      </c>
      <c r="S448" s="7">
        <f t="shared" si="129"/>
        <v>11.999890060558316</v>
      </c>
      <c r="T448" s="16">
        <f t="shared" si="151"/>
        <v>379.99651858434675</v>
      </c>
      <c r="U448" s="7">
        <f t="shared" si="130"/>
        <v>18.999825929217337</v>
      </c>
      <c r="V448" s="16">
        <f t="shared" si="152"/>
        <v>479.99560242233264</v>
      </c>
      <c r="W448" s="7">
        <f t="shared" si="131"/>
        <v>23.999780121116633</v>
      </c>
    </row>
    <row r="449" spans="2:23" x14ac:dyDescent="0.25">
      <c r="B449" s="4" t="s">
        <v>382</v>
      </c>
      <c r="C449" s="4"/>
      <c r="D449" s="4"/>
      <c r="E449" s="4"/>
      <c r="F449" s="4"/>
      <c r="G449" t="s">
        <v>281</v>
      </c>
      <c r="H449">
        <v>2</v>
      </c>
      <c r="I449" t="s">
        <v>20</v>
      </c>
      <c r="J449" s="19">
        <f t="shared" ref="J449:J467" si="153">+H449/72000*$G$54</f>
        <v>9.0958333333333342E-3</v>
      </c>
      <c r="K449" s="5">
        <f t="shared" si="126"/>
        <v>0.28269850000000002</v>
      </c>
      <c r="N449" s="6">
        <f t="shared" si="148"/>
        <v>75.103211009174302</v>
      </c>
      <c r="O449" s="6">
        <f t="shared" si="127"/>
        <v>3.7551605504587151</v>
      </c>
      <c r="P449" s="6">
        <f t="shared" si="149"/>
        <v>125.17201834862385</v>
      </c>
      <c r="Q449" s="6">
        <f t="shared" si="128"/>
        <v>6.2586009174311927</v>
      </c>
      <c r="R449" s="16">
        <f t="shared" si="150"/>
        <v>179.99835090837473</v>
      </c>
      <c r="S449" s="7">
        <f t="shared" si="129"/>
        <v>8.9999175454187359</v>
      </c>
      <c r="T449" s="16">
        <f t="shared" si="151"/>
        <v>284.99738893826003</v>
      </c>
      <c r="U449" s="7">
        <f t="shared" si="130"/>
        <v>14.249869446913001</v>
      </c>
      <c r="V449" s="16">
        <f t="shared" si="152"/>
        <v>359.99670181674946</v>
      </c>
      <c r="W449" s="7">
        <f t="shared" si="131"/>
        <v>17.999835090837472</v>
      </c>
    </row>
    <row r="450" spans="2:23" x14ac:dyDescent="0.25">
      <c r="B450" s="4" t="s">
        <v>383</v>
      </c>
      <c r="C450" s="4"/>
      <c r="D450" s="4"/>
      <c r="E450" s="4"/>
      <c r="F450" s="4"/>
      <c r="G450" t="s">
        <v>281</v>
      </c>
      <c r="H450">
        <v>16</v>
      </c>
      <c r="I450" t="s">
        <v>20</v>
      </c>
      <c r="J450" s="19">
        <f t="shared" si="153"/>
        <v>7.2766666666666674E-2</v>
      </c>
      <c r="K450" s="5">
        <f t="shared" si="126"/>
        <v>2.2615880000000002</v>
      </c>
      <c r="N450" s="6">
        <f t="shared" si="148"/>
        <v>801.10091743119267</v>
      </c>
      <c r="O450" s="6">
        <f t="shared" si="127"/>
        <v>40.055045871559635</v>
      </c>
      <c r="P450" s="6">
        <f t="shared" si="149"/>
        <v>1335.1681957186545</v>
      </c>
      <c r="Q450" s="6">
        <f t="shared" si="128"/>
        <v>66.758409785932727</v>
      </c>
      <c r="R450" s="16">
        <f t="shared" si="150"/>
        <v>1919.9824096893306</v>
      </c>
      <c r="S450" s="7">
        <f t="shared" si="129"/>
        <v>95.99912048446653</v>
      </c>
      <c r="T450" s="16">
        <f t="shared" si="151"/>
        <v>3039.972148674774</v>
      </c>
      <c r="U450" s="7">
        <f t="shared" si="130"/>
        <v>151.9986074337387</v>
      </c>
      <c r="V450" s="16">
        <f t="shared" si="152"/>
        <v>3839.9648193786611</v>
      </c>
      <c r="W450" s="7">
        <f t="shared" si="131"/>
        <v>191.99824096893306</v>
      </c>
    </row>
    <row r="451" spans="2:23" x14ac:dyDescent="0.25">
      <c r="B451" s="4" t="s">
        <v>384</v>
      </c>
      <c r="C451" s="4"/>
      <c r="D451" s="4"/>
      <c r="E451" s="4"/>
      <c r="F451" s="4"/>
      <c r="G451" t="s">
        <v>142</v>
      </c>
      <c r="H451">
        <v>40</v>
      </c>
      <c r="I451" t="s">
        <v>20</v>
      </c>
      <c r="J451" s="19">
        <f t="shared" si="153"/>
        <v>0.18191666666666667</v>
      </c>
      <c r="K451" s="5">
        <f t="shared" si="126"/>
        <v>5.6539700000000002</v>
      </c>
      <c r="N451" s="6">
        <f t="shared" si="148"/>
        <v>500.6880733944954</v>
      </c>
      <c r="O451" s="6">
        <f t="shared" si="127"/>
        <v>25.034403669724771</v>
      </c>
      <c r="P451" s="6">
        <f t="shared" si="149"/>
        <v>834.48012232415897</v>
      </c>
      <c r="Q451" s="6">
        <f t="shared" si="128"/>
        <v>41.724006116207946</v>
      </c>
      <c r="R451" s="16">
        <f t="shared" si="150"/>
        <v>1199.9890060558316</v>
      </c>
      <c r="S451" s="7">
        <f t="shared" si="129"/>
        <v>59.99945030279158</v>
      </c>
      <c r="T451" s="16">
        <f t="shared" si="151"/>
        <v>1899.9825929217336</v>
      </c>
      <c r="U451" s="7">
        <f t="shared" si="130"/>
        <v>94.999129646086686</v>
      </c>
      <c r="V451" s="16">
        <f t="shared" si="152"/>
        <v>2399.9780121116632</v>
      </c>
      <c r="W451" s="7">
        <f t="shared" si="131"/>
        <v>119.99890060558316</v>
      </c>
    </row>
    <row r="452" spans="2:23" x14ac:dyDescent="0.25">
      <c r="B452" s="4" t="s">
        <v>385</v>
      </c>
      <c r="C452" s="4"/>
      <c r="D452" s="4"/>
      <c r="E452" s="4"/>
      <c r="F452" s="4"/>
      <c r="G452" t="s">
        <v>386</v>
      </c>
      <c r="H452">
        <v>10</v>
      </c>
      <c r="I452" t="s">
        <v>20</v>
      </c>
      <c r="J452" s="19">
        <f t="shared" si="153"/>
        <v>4.5479166666666668E-2</v>
      </c>
      <c r="K452" s="5">
        <f t="shared" ref="K452:K515" si="154">$K$54*J452</f>
        <v>1.4134925</v>
      </c>
      <c r="N452" s="6">
        <f t="shared" si="148"/>
        <v>1502.0642201834862</v>
      </c>
      <c r="O452" s="6">
        <f t="shared" si="127"/>
        <v>75.103211009174316</v>
      </c>
      <c r="P452" s="6">
        <f t="shared" si="149"/>
        <v>2503.440366972477</v>
      </c>
      <c r="Q452" s="6">
        <f t="shared" si="128"/>
        <v>125.17201834862385</v>
      </c>
      <c r="R452" s="16">
        <f t="shared" si="150"/>
        <v>3599.9670181674946</v>
      </c>
      <c r="S452" s="7">
        <f t="shared" si="129"/>
        <v>179.99835090837473</v>
      </c>
      <c r="T452" s="16">
        <f t="shared" si="151"/>
        <v>5699.9477787652004</v>
      </c>
      <c r="U452" s="7">
        <f t="shared" si="130"/>
        <v>284.99738893826003</v>
      </c>
      <c r="V452" s="16">
        <f t="shared" si="152"/>
        <v>7199.9340363349893</v>
      </c>
      <c r="W452" s="7">
        <f t="shared" si="131"/>
        <v>359.99670181674946</v>
      </c>
    </row>
    <row r="453" spans="2:23" x14ac:dyDescent="0.25">
      <c r="B453" s="4" t="s">
        <v>388</v>
      </c>
      <c r="C453" s="4"/>
      <c r="D453" s="4"/>
      <c r="E453" s="4"/>
      <c r="F453" s="4"/>
      <c r="G453" t="s">
        <v>389</v>
      </c>
      <c r="H453">
        <v>2</v>
      </c>
      <c r="I453" t="s">
        <v>20</v>
      </c>
      <c r="J453" s="19">
        <f t="shared" si="153"/>
        <v>9.0958333333333342E-3</v>
      </c>
      <c r="K453" s="5">
        <f t="shared" si="154"/>
        <v>0.28269850000000002</v>
      </c>
    </row>
    <row r="454" spans="2:23" x14ac:dyDescent="0.25">
      <c r="B454" s="4" t="s">
        <v>387</v>
      </c>
      <c r="C454" s="4"/>
      <c r="D454" s="4"/>
      <c r="E454" s="4"/>
      <c r="F454" s="4"/>
      <c r="G454" t="s">
        <v>281</v>
      </c>
      <c r="H454">
        <v>100</v>
      </c>
      <c r="I454" t="s">
        <v>20</v>
      </c>
      <c r="J454" s="19">
        <f t="shared" si="153"/>
        <v>0.45479166666666665</v>
      </c>
      <c r="K454" s="5">
        <f t="shared" si="154"/>
        <v>14.134924999999999</v>
      </c>
    </row>
    <row r="455" spans="2:23" x14ac:dyDescent="0.25">
      <c r="B455" s="4" t="s">
        <v>390</v>
      </c>
      <c r="C455" s="4"/>
      <c r="D455" s="4"/>
      <c r="E455" s="4"/>
      <c r="F455" s="4"/>
      <c r="G455" t="s">
        <v>281</v>
      </c>
      <c r="H455">
        <v>120</v>
      </c>
      <c r="I455" t="s">
        <v>20</v>
      </c>
      <c r="J455" s="19">
        <f t="shared" si="153"/>
        <v>0.54575000000000007</v>
      </c>
      <c r="K455" s="5">
        <f t="shared" si="154"/>
        <v>16.96191</v>
      </c>
    </row>
    <row r="456" spans="2:23" x14ac:dyDescent="0.25">
      <c r="B456" s="4" t="s">
        <v>391</v>
      </c>
      <c r="C456" s="4"/>
      <c r="D456" s="4"/>
      <c r="E456" s="4"/>
      <c r="F456" s="4"/>
      <c r="G456" t="s">
        <v>281</v>
      </c>
      <c r="H456">
        <v>100</v>
      </c>
      <c r="I456" t="s">
        <v>20</v>
      </c>
      <c r="J456" s="19">
        <f t="shared" si="153"/>
        <v>0.45479166666666665</v>
      </c>
      <c r="K456" s="5">
        <f t="shared" si="154"/>
        <v>14.134924999999999</v>
      </c>
    </row>
    <row r="457" spans="2:23" x14ac:dyDescent="0.25">
      <c r="B457" s="4" t="s">
        <v>392</v>
      </c>
      <c r="C457" s="4"/>
      <c r="D457" s="4"/>
      <c r="E457" s="4"/>
      <c r="F457" s="4"/>
      <c r="G457" t="s">
        <v>281</v>
      </c>
      <c r="H457">
        <v>200</v>
      </c>
      <c r="I457" t="s">
        <v>20</v>
      </c>
      <c r="J457" s="19">
        <f t="shared" si="153"/>
        <v>0.9095833333333333</v>
      </c>
      <c r="K457" s="5">
        <f t="shared" si="154"/>
        <v>28.269849999999998</v>
      </c>
    </row>
    <row r="458" spans="2:23" x14ac:dyDescent="0.25">
      <c r="B458" s="4" t="s">
        <v>394</v>
      </c>
      <c r="C458" s="4"/>
      <c r="D458" s="4"/>
      <c r="E458" s="4"/>
      <c r="F458" s="4"/>
      <c r="G458" t="s">
        <v>281</v>
      </c>
      <c r="H458">
        <v>100</v>
      </c>
      <c r="I458" t="s">
        <v>20</v>
      </c>
      <c r="J458" s="19">
        <f t="shared" si="153"/>
        <v>0.45479166666666665</v>
      </c>
      <c r="K458" s="5">
        <f t="shared" si="154"/>
        <v>14.134924999999999</v>
      </c>
    </row>
    <row r="459" spans="2:23" x14ac:dyDescent="0.25">
      <c r="B459" s="4" t="s">
        <v>393</v>
      </c>
      <c r="C459" s="4"/>
      <c r="D459" s="4"/>
      <c r="E459" s="4"/>
      <c r="F459" s="4"/>
      <c r="G459" t="s">
        <v>99</v>
      </c>
      <c r="H459">
        <v>60</v>
      </c>
      <c r="I459" t="s">
        <v>20</v>
      </c>
      <c r="J459" s="19">
        <f t="shared" si="153"/>
        <v>0.27287500000000003</v>
      </c>
      <c r="K459" s="5">
        <f t="shared" si="154"/>
        <v>8.4809549999999998</v>
      </c>
    </row>
    <row r="460" spans="2:23" x14ac:dyDescent="0.25">
      <c r="B460" s="4" t="s">
        <v>395</v>
      </c>
      <c r="C460" s="4"/>
      <c r="D460" s="4"/>
      <c r="E460" s="4"/>
      <c r="F460" s="4"/>
      <c r="G460" t="s">
        <v>99</v>
      </c>
      <c r="H460">
        <v>75</v>
      </c>
      <c r="I460" t="s">
        <v>20</v>
      </c>
      <c r="J460" s="19">
        <f t="shared" si="153"/>
        <v>0.34109374999999997</v>
      </c>
      <c r="K460" s="5">
        <f t="shared" si="154"/>
        <v>10.601193749999998</v>
      </c>
    </row>
    <row r="461" spans="2:23" x14ac:dyDescent="0.25">
      <c r="B461" s="4" t="s">
        <v>397</v>
      </c>
      <c r="C461" s="4"/>
      <c r="D461" s="4"/>
      <c r="E461" s="4"/>
      <c r="F461" s="4"/>
      <c r="G461" t="s">
        <v>88</v>
      </c>
      <c r="H461">
        <v>80</v>
      </c>
      <c r="I461" t="s">
        <v>20</v>
      </c>
      <c r="J461" s="19">
        <f t="shared" si="153"/>
        <v>0.36383333333333334</v>
      </c>
      <c r="K461" s="5">
        <f t="shared" si="154"/>
        <v>11.30794</v>
      </c>
    </row>
    <row r="462" spans="2:23" x14ac:dyDescent="0.25">
      <c r="B462" s="4" t="s">
        <v>396</v>
      </c>
      <c r="C462" s="4"/>
      <c r="D462" s="4"/>
      <c r="E462" s="4"/>
      <c r="F462" s="4"/>
      <c r="G462" t="s">
        <v>88</v>
      </c>
      <c r="H462">
        <v>120</v>
      </c>
      <c r="I462" t="s">
        <v>20</v>
      </c>
      <c r="J462" s="19">
        <f t="shared" si="153"/>
        <v>0.54575000000000007</v>
      </c>
      <c r="K462" s="5">
        <f t="shared" si="154"/>
        <v>16.96191</v>
      </c>
    </row>
    <row r="463" spans="2:23" x14ac:dyDescent="0.25">
      <c r="B463" s="4" t="s">
        <v>398</v>
      </c>
      <c r="C463" s="4"/>
      <c r="D463" s="4"/>
      <c r="E463" s="4"/>
      <c r="F463" s="4"/>
      <c r="G463" t="s">
        <v>281</v>
      </c>
      <c r="H463">
        <v>100</v>
      </c>
      <c r="I463" t="s">
        <v>20</v>
      </c>
      <c r="J463" s="19">
        <f t="shared" si="153"/>
        <v>0.45479166666666665</v>
      </c>
      <c r="K463" s="5">
        <f t="shared" si="154"/>
        <v>14.134924999999999</v>
      </c>
    </row>
    <row r="464" spans="2:23" x14ac:dyDescent="0.25">
      <c r="B464" s="4" t="s">
        <v>399</v>
      </c>
      <c r="C464" s="4"/>
      <c r="D464" s="4"/>
      <c r="E464" s="4"/>
      <c r="F464" s="4"/>
      <c r="G464" t="s">
        <v>281</v>
      </c>
      <c r="H464">
        <v>75</v>
      </c>
      <c r="I464" t="s">
        <v>20</v>
      </c>
      <c r="J464" s="19">
        <f t="shared" si="153"/>
        <v>0.34109374999999997</v>
      </c>
      <c r="K464" s="5">
        <f t="shared" si="154"/>
        <v>10.601193749999998</v>
      </c>
    </row>
    <row r="465" spans="2:11" x14ac:dyDescent="0.25">
      <c r="B465" s="4" t="s">
        <v>400</v>
      </c>
      <c r="C465" s="4"/>
      <c r="D465" s="4"/>
      <c r="E465" s="4"/>
      <c r="F465" s="4"/>
      <c r="G465" t="s">
        <v>88</v>
      </c>
      <c r="H465">
        <v>800</v>
      </c>
      <c r="I465" t="s">
        <v>20</v>
      </c>
      <c r="J465" s="19">
        <f t="shared" si="153"/>
        <v>3.6383333333333332</v>
      </c>
      <c r="K465" s="5">
        <f t="shared" si="154"/>
        <v>113.07939999999999</v>
      </c>
    </row>
    <row r="466" spans="2:11" x14ac:dyDescent="0.25">
      <c r="B466" s="4" t="s">
        <v>401</v>
      </c>
      <c r="C466" s="4"/>
      <c r="D466" s="4"/>
      <c r="E466" s="4"/>
      <c r="F466" s="4"/>
      <c r="G466" t="s">
        <v>281</v>
      </c>
      <c r="H466">
        <v>500</v>
      </c>
      <c r="I466" t="s">
        <v>20</v>
      </c>
      <c r="J466" s="19">
        <f t="shared" si="153"/>
        <v>2.2739583333333333</v>
      </c>
      <c r="K466" s="5">
        <f t="shared" si="154"/>
        <v>70.674624999999992</v>
      </c>
    </row>
    <row r="467" spans="2:11" x14ac:dyDescent="0.25">
      <c r="B467" s="4" t="s">
        <v>402</v>
      </c>
      <c r="C467" s="4"/>
      <c r="D467" s="4"/>
      <c r="E467" s="4"/>
      <c r="F467" s="4"/>
      <c r="G467" t="s">
        <v>88</v>
      </c>
      <c r="H467">
        <v>1500</v>
      </c>
      <c r="I467" t="s">
        <v>20</v>
      </c>
      <c r="J467" s="19">
        <f t="shared" si="153"/>
        <v>6.8218749999999995</v>
      </c>
      <c r="K467" s="5">
        <f t="shared" si="154"/>
        <v>212.02387499999998</v>
      </c>
    </row>
    <row r="468" spans="2:11" x14ac:dyDescent="0.25">
      <c r="B468" s="23" t="s">
        <v>460</v>
      </c>
      <c r="C468" s="23"/>
      <c r="D468" s="23"/>
      <c r="E468" s="23"/>
      <c r="F468" s="23"/>
      <c r="G468" s="23" t="s">
        <v>281</v>
      </c>
      <c r="H468" s="23">
        <v>500</v>
      </c>
      <c r="I468" s="23" t="s">
        <v>20</v>
      </c>
      <c r="J468" s="19">
        <f t="shared" ref="J468:J473" si="155">+H468/72000*$G$54</f>
        <v>2.2739583333333333</v>
      </c>
      <c r="K468" s="5">
        <f t="shared" si="154"/>
        <v>70.674624999999992</v>
      </c>
    </row>
    <row r="469" spans="2:11" x14ac:dyDescent="0.25">
      <c r="B469" s="23" t="s">
        <v>461</v>
      </c>
      <c r="C469" s="23"/>
      <c r="D469" s="23"/>
      <c r="E469" s="23"/>
      <c r="F469" s="23"/>
      <c r="G469" s="23" t="s">
        <v>281</v>
      </c>
      <c r="H469" s="23">
        <v>100</v>
      </c>
      <c r="I469" s="23" t="s">
        <v>20</v>
      </c>
      <c r="J469" s="19">
        <f t="shared" si="155"/>
        <v>0.45479166666666665</v>
      </c>
      <c r="K469" s="5">
        <f t="shared" si="154"/>
        <v>14.134924999999999</v>
      </c>
    </row>
    <row r="470" spans="2:11" x14ac:dyDescent="0.25">
      <c r="B470" s="23" t="s">
        <v>462</v>
      </c>
      <c r="C470" s="23"/>
      <c r="D470" s="23"/>
      <c r="E470" s="23"/>
      <c r="F470" s="23"/>
      <c r="G470" s="23" t="s">
        <v>281</v>
      </c>
      <c r="H470" s="23">
        <v>200</v>
      </c>
      <c r="I470" s="23" t="s">
        <v>20</v>
      </c>
      <c r="J470" s="19">
        <f t="shared" si="155"/>
        <v>0.9095833333333333</v>
      </c>
      <c r="K470" s="5">
        <f t="shared" si="154"/>
        <v>28.269849999999998</v>
      </c>
    </row>
    <row r="471" spans="2:11" x14ac:dyDescent="0.25">
      <c r="B471" s="23" t="s">
        <v>463</v>
      </c>
      <c r="C471" s="23"/>
      <c r="D471" s="23"/>
      <c r="E471" s="23"/>
      <c r="F471" s="23"/>
      <c r="G471" s="23" t="s">
        <v>281</v>
      </c>
      <c r="H471" s="23">
        <v>100</v>
      </c>
      <c r="I471" s="23" t="s">
        <v>20</v>
      </c>
      <c r="J471" s="19">
        <f t="shared" si="155"/>
        <v>0.45479166666666665</v>
      </c>
      <c r="K471" s="5">
        <f t="shared" si="154"/>
        <v>14.134924999999999</v>
      </c>
    </row>
    <row r="472" spans="2:11" x14ac:dyDescent="0.25">
      <c r="B472" s="23" t="s">
        <v>464</v>
      </c>
      <c r="C472" s="23"/>
      <c r="D472" s="23"/>
      <c r="E472" s="23"/>
      <c r="F472" s="23"/>
      <c r="G472" s="23" t="s">
        <v>281</v>
      </c>
      <c r="H472" s="23">
        <v>60</v>
      </c>
      <c r="I472" s="23" t="s">
        <v>20</v>
      </c>
      <c r="J472" s="19">
        <f t="shared" si="155"/>
        <v>0.27287500000000003</v>
      </c>
      <c r="K472" s="5">
        <f t="shared" si="154"/>
        <v>8.4809549999999998</v>
      </c>
    </row>
    <row r="473" spans="2:11" x14ac:dyDescent="0.25">
      <c r="B473" s="23" t="s">
        <v>465</v>
      </c>
      <c r="C473" s="23"/>
      <c r="D473" s="23"/>
      <c r="E473" s="23"/>
      <c r="F473" s="23"/>
      <c r="G473" s="23" t="s">
        <v>281</v>
      </c>
      <c r="H473" s="23">
        <v>75</v>
      </c>
      <c r="I473" s="23" t="s">
        <v>20</v>
      </c>
      <c r="J473" s="19">
        <f t="shared" si="155"/>
        <v>0.34109374999999997</v>
      </c>
      <c r="K473" s="5">
        <f t="shared" si="154"/>
        <v>10.601193749999998</v>
      </c>
    </row>
    <row r="474" spans="2:11" ht="15.75" thickBot="1" x14ac:dyDescent="0.3"/>
    <row r="475" spans="2:11" ht="15.75" thickBot="1" x14ac:dyDescent="0.3">
      <c r="B475" s="25" t="s">
        <v>466</v>
      </c>
      <c r="C475" s="26"/>
      <c r="D475" s="26"/>
      <c r="E475" s="26"/>
      <c r="F475" s="26"/>
    </row>
    <row r="476" spans="2:11" x14ac:dyDescent="0.25">
      <c r="B476" s="26" t="s">
        <v>467</v>
      </c>
      <c r="C476" s="26"/>
      <c r="D476" s="26"/>
      <c r="E476" s="26"/>
      <c r="F476" s="26"/>
      <c r="G476" s="26" t="s">
        <v>88</v>
      </c>
      <c r="H476" s="24">
        <v>120</v>
      </c>
      <c r="I476" s="24" t="s">
        <v>20</v>
      </c>
      <c r="J476" s="19">
        <f t="shared" ref="J476" si="156">+H476/72000*$G$54</f>
        <v>0.54575000000000007</v>
      </c>
      <c r="K476" s="5">
        <f t="shared" si="154"/>
        <v>16.96191</v>
      </c>
    </row>
    <row r="477" spans="2:11" x14ac:dyDescent="0.25">
      <c r="B477" s="26" t="s">
        <v>468</v>
      </c>
      <c r="C477" s="26"/>
      <c r="D477" s="26"/>
      <c r="E477" s="26"/>
      <c r="F477" s="26"/>
      <c r="G477" s="26" t="s">
        <v>88</v>
      </c>
      <c r="H477" s="24">
        <v>100</v>
      </c>
      <c r="I477" s="24" t="s">
        <v>20</v>
      </c>
      <c r="J477" s="19">
        <f t="shared" ref="J477" si="157">+H477/72000*$G$54</f>
        <v>0.45479166666666665</v>
      </c>
      <c r="K477" s="5">
        <f t="shared" si="154"/>
        <v>14.134924999999999</v>
      </c>
    </row>
    <row r="478" spans="2:11" x14ac:dyDescent="0.25">
      <c r="B478" s="26" t="s">
        <v>469</v>
      </c>
      <c r="C478" s="26"/>
      <c r="D478" s="26"/>
      <c r="E478" s="26"/>
      <c r="F478" s="26"/>
      <c r="G478" s="26" t="s">
        <v>88</v>
      </c>
      <c r="H478" s="24">
        <v>2</v>
      </c>
      <c r="I478" s="24" t="s">
        <v>20</v>
      </c>
      <c r="J478" s="19">
        <f t="shared" ref="J478:J483" si="158">+H478/72000*$G$54</f>
        <v>9.0958333333333342E-3</v>
      </c>
      <c r="K478" s="5">
        <f t="shared" si="154"/>
        <v>0.28269850000000002</v>
      </c>
    </row>
    <row r="479" spans="2:11" ht="15.75" thickBot="1" x14ac:dyDescent="0.3">
      <c r="J479" s="19"/>
    </row>
    <row r="480" spans="2:11" ht="15.75" thickBot="1" x14ac:dyDescent="0.3">
      <c r="B480" s="25" t="s">
        <v>470</v>
      </c>
      <c r="C480" s="26"/>
      <c r="D480" s="26"/>
      <c r="E480" s="26"/>
      <c r="F480" s="26"/>
      <c r="J480" s="19"/>
    </row>
    <row r="481" spans="2:11" x14ac:dyDescent="0.25">
      <c r="B481" s="26" t="s">
        <v>471</v>
      </c>
      <c r="C481" s="26"/>
      <c r="D481" s="26"/>
      <c r="E481" s="26"/>
      <c r="F481" s="26"/>
      <c r="G481" s="26" t="s">
        <v>88</v>
      </c>
      <c r="H481" s="24">
        <v>20</v>
      </c>
      <c r="I481" s="24" t="s">
        <v>20</v>
      </c>
      <c r="J481" s="19">
        <f t="shared" si="158"/>
        <v>9.0958333333333335E-2</v>
      </c>
      <c r="K481" s="5">
        <f t="shared" si="154"/>
        <v>2.8269850000000001</v>
      </c>
    </row>
    <row r="482" spans="2:11" x14ac:dyDescent="0.25">
      <c r="B482" s="26" t="s">
        <v>472</v>
      </c>
      <c r="C482" s="26"/>
      <c r="D482" s="26"/>
      <c r="E482" s="26"/>
      <c r="F482" s="26"/>
      <c r="G482" s="26" t="s">
        <v>88</v>
      </c>
      <c r="H482" s="24">
        <v>40</v>
      </c>
      <c r="I482" s="24" t="s">
        <v>20</v>
      </c>
      <c r="J482" s="19">
        <f t="shared" si="158"/>
        <v>0.18191666666666667</v>
      </c>
      <c r="K482" s="5">
        <f t="shared" si="154"/>
        <v>5.6539700000000002</v>
      </c>
    </row>
    <row r="483" spans="2:11" x14ac:dyDescent="0.25">
      <c r="B483" s="26" t="s">
        <v>473</v>
      </c>
      <c r="C483" s="26"/>
      <c r="D483" s="26"/>
      <c r="E483" s="26"/>
      <c r="F483" s="26"/>
      <c r="G483" s="26" t="s">
        <v>281</v>
      </c>
      <c r="H483" s="24">
        <v>16</v>
      </c>
      <c r="I483" s="24" t="s">
        <v>20</v>
      </c>
      <c r="J483" s="19">
        <f t="shared" si="158"/>
        <v>7.2766666666666674E-2</v>
      </c>
      <c r="K483" s="5">
        <f t="shared" si="154"/>
        <v>2.2615880000000002</v>
      </c>
    </row>
    <row r="484" spans="2:11" x14ac:dyDescent="0.25">
      <c r="B484" s="26" t="s">
        <v>474</v>
      </c>
      <c r="C484" s="26"/>
      <c r="D484" s="26"/>
      <c r="E484" s="26"/>
      <c r="F484" s="26"/>
      <c r="G484" s="26" t="s">
        <v>99</v>
      </c>
      <c r="H484" s="24">
        <v>2</v>
      </c>
      <c r="I484" s="24" t="s">
        <v>20</v>
      </c>
      <c r="J484" s="19">
        <f t="shared" ref="J484" si="159">+H484/72000*$G$54</f>
        <v>9.0958333333333342E-3</v>
      </c>
      <c r="K484" s="5">
        <f t="shared" si="154"/>
        <v>0.28269850000000002</v>
      </c>
    </row>
    <row r="485" spans="2:11" ht="15.75" thickBot="1" x14ac:dyDescent="0.3"/>
    <row r="486" spans="2:11" ht="15.75" thickBot="1" x14ac:dyDescent="0.3">
      <c r="B486" s="25" t="s">
        <v>475</v>
      </c>
      <c r="C486" s="26"/>
      <c r="D486" s="26"/>
      <c r="E486" s="26"/>
      <c r="F486" s="26"/>
    </row>
    <row r="487" spans="2:11" x14ac:dyDescent="0.25">
      <c r="B487" s="26" t="s">
        <v>476</v>
      </c>
      <c r="C487" s="26"/>
      <c r="D487" s="26"/>
      <c r="E487" s="26"/>
      <c r="F487" s="26"/>
      <c r="G487" s="26" t="s">
        <v>0</v>
      </c>
      <c r="H487" s="24">
        <v>6</v>
      </c>
      <c r="I487" s="24" t="s">
        <v>20</v>
      </c>
      <c r="J487" s="19">
        <f t="shared" ref="J487" si="160">+H487/72000*$G$54</f>
        <v>2.7287499999999999E-2</v>
      </c>
      <c r="K487" s="5">
        <f t="shared" si="154"/>
        <v>0.84809549999999989</v>
      </c>
    </row>
    <row r="488" spans="2:11" x14ac:dyDescent="0.25">
      <c r="B488" s="26" t="s">
        <v>477</v>
      </c>
      <c r="C488" s="26"/>
      <c r="D488" s="26"/>
      <c r="E488" s="26"/>
      <c r="F488" s="26"/>
      <c r="G488" s="26" t="s">
        <v>0</v>
      </c>
      <c r="H488" s="24">
        <v>10</v>
      </c>
      <c r="I488" s="24" t="s">
        <v>20</v>
      </c>
      <c r="J488" s="19">
        <f t="shared" ref="J488" si="161">+H488/72000*$G$54</f>
        <v>4.5479166666666668E-2</v>
      </c>
      <c r="K488" s="5">
        <f t="shared" si="154"/>
        <v>1.4134925</v>
      </c>
    </row>
    <row r="489" spans="2:11" x14ac:dyDescent="0.25">
      <c r="B489" s="26" t="s">
        <v>478</v>
      </c>
      <c r="C489" s="26"/>
      <c r="D489" s="26"/>
      <c r="E489" s="26"/>
      <c r="F489" s="26"/>
      <c r="G489" s="26" t="s">
        <v>0</v>
      </c>
      <c r="H489" s="24">
        <v>10</v>
      </c>
      <c r="I489" s="24" t="s">
        <v>20</v>
      </c>
      <c r="J489" s="19">
        <f t="shared" ref="J489" si="162">+H489/72000*$G$54</f>
        <v>4.5479166666666668E-2</v>
      </c>
      <c r="K489" s="5">
        <f t="shared" si="154"/>
        <v>1.4134925</v>
      </c>
    </row>
    <row r="490" spans="2:11" ht="15.75" thickBot="1" x14ac:dyDescent="0.3"/>
    <row r="491" spans="2:11" ht="15.75" thickBot="1" x14ac:dyDescent="0.3">
      <c r="B491" s="25" t="s">
        <v>479</v>
      </c>
      <c r="C491" s="26"/>
      <c r="D491" s="26"/>
      <c r="E491" s="26"/>
      <c r="F491" s="26"/>
    </row>
    <row r="492" spans="2:11" x14ac:dyDescent="0.25">
      <c r="B492" s="26" t="s">
        <v>480</v>
      </c>
      <c r="C492" s="26"/>
      <c r="D492" s="26"/>
      <c r="E492" s="26"/>
      <c r="F492" s="26"/>
      <c r="G492" s="26" t="s">
        <v>483</v>
      </c>
      <c r="H492" s="24">
        <v>350</v>
      </c>
      <c r="I492" s="24" t="s">
        <v>20</v>
      </c>
      <c r="J492" s="19">
        <f t="shared" ref="J492:J494" si="163">+H492/72000*$G$54</f>
        <v>1.5917708333333334</v>
      </c>
      <c r="K492" s="5">
        <f t="shared" si="154"/>
        <v>49.472237499999999</v>
      </c>
    </row>
    <row r="493" spans="2:11" x14ac:dyDescent="0.25">
      <c r="B493" s="26" t="s">
        <v>481</v>
      </c>
      <c r="C493" s="26"/>
      <c r="D493" s="26"/>
      <c r="E493" s="26"/>
      <c r="F493" s="26"/>
      <c r="G493" s="26" t="s">
        <v>483</v>
      </c>
      <c r="H493" s="24">
        <v>250</v>
      </c>
      <c r="I493" s="24" t="s">
        <v>20</v>
      </c>
      <c r="J493" s="19">
        <f t="shared" si="163"/>
        <v>1.1369791666666667</v>
      </c>
      <c r="K493" s="5">
        <f t="shared" si="154"/>
        <v>35.337312499999996</v>
      </c>
    </row>
    <row r="494" spans="2:11" x14ac:dyDescent="0.25">
      <c r="B494" s="26" t="s">
        <v>482</v>
      </c>
      <c r="C494" s="26"/>
      <c r="D494" s="26"/>
      <c r="E494" s="26"/>
      <c r="F494" s="26"/>
      <c r="G494" s="26" t="s">
        <v>483</v>
      </c>
      <c r="H494" s="24">
        <v>350</v>
      </c>
      <c r="I494" s="24" t="s">
        <v>20</v>
      </c>
      <c r="J494" s="19">
        <f t="shared" si="163"/>
        <v>1.5917708333333334</v>
      </c>
      <c r="K494" s="5">
        <f t="shared" si="154"/>
        <v>49.472237499999999</v>
      </c>
    </row>
    <row r="495" spans="2:11" ht="15.75" thickBot="1" x14ac:dyDescent="0.3"/>
    <row r="496" spans="2:11" ht="15.75" thickBot="1" x14ac:dyDescent="0.3">
      <c r="B496" s="25" t="s">
        <v>484</v>
      </c>
      <c r="C496" s="26"/>
      <c r="D496" s="26"/>
      <c r="E496" s="26"/>
      <c r="F496" s="26"/>
    </row>
    <row r="497" spans="2:34" x14ac:dyDescent="0.25">
      <c r="B497" s="26" t="s">
        <v>485</v>
      </c>
      <c r="C497" s="26"/>
      <c r="D497" s="26"/>
      <c r="E497" s="26"/>
      <c r="F497" s="26"/>
      <c r="G497" s="26" t="s">
        <v>99</v>
      </c>
      <c r="H497" s="24">
        <v>400</v>
      </c>
      <c r="I497" s="24" t="s">
        <v>20</v>
      </c>
      <c r="J497" s="19">
        <f t="shared" ref="J497" si="164">+H497/72000*$G$54</f>
        <v>1.8191666666666666</v>
      </c>
      <c r="K497" s="5">
        <f t="shared" si="154"/>
        <v>56.539699999999996</v>
      </c>
    </row>
    <row r="498" spans="2:34" x14ac:dyDescent="0.25">
      <c r="B498" s="26" t="s">
        <v>486</v>
      </c>
      <c r="C498" s="26"/>
      <c r="D498" s="26"/>
      <c r="E498" s="26"/>
      <c r="F498" s="26"/>
      <c r="G498" s="26" t="s">
        <v>487</v>
      </c>
      <c r="H498" s="24">
        <v>16</v>
      </c>
      <c r="I498" s="24" t="s">
        <v>20</v>
      </c>
      <c r="J498" s="19">
        <f t="shared" ref="J498" si="165">+H498/72000*$G$54</f>
        <v>7.2766666666666674E-2</v>
      </c>
      <c r="K498" s="5">
        <f t="shared" si="154"/>
        <v>2.2615880000000002</v>
      </c>
    </row>
    <row r="499" spans="2:34" ht="15.75" thickBot="1" x14ac:dyDescent="0.3"/>
    <row r="500" spans="2:34" ht="15.75" thickBot="1" x14ac:dyDescent="0.3">
      <c r="B500" s="25" t="s">
        <v>488</v>
      </c>
      <c r="C500" s="26"/>
      <c r="D500" s="26"/>
      <c r="E500" s="26"/>
      <c r="F500" s="26"/>
    </row>
    <row r="501" spans="2:34" x14ac:dyDescent="0.25">
      <c r="B501" s="26" t="s">
        <v>489</v>
      </c>
      <c r="C501" s="26"/>
      <c r="D501" s="26"/>
      <c r="E501" s="26"/>
      <c r="F501" s="26"/>
      <c r="G501" t="s">
        <v>281</v>
      </c>
      <c r="H501" s="27">
        <v>50000</v>
      </c>
      <c r="I501" t="s">
        <v>20</v>
      </c>
      <c r="J501" s="19">
        <f t="shared" ref="J501" si="166">+H501/72000*$G$54</f>
        <v>227.39583333333331</v>
      </c>
      <c r="K501" s="5">
        <f t="shared" si="154"/>
        <v>7067.4624999999987</v>
      </c>
    </row>
    <row r="502" spans="2:34" x14ac:dyDescent="0.25">
      <c r="B502" s="26" t="s">
        <v>490</v>
      </c>
      <c r="C502" s="26"/>
      <c r="D502" s="26"/>
      <c r="E502" s="26"/>
      <c r="F502" s="26"/>
      <c r="G502" t="s">
        <v>281</v>
      </c>
      <c r="H502" s="28">
        <v>40000</v>
      </c>
      <c r="I502" t="s">
        <v>20</v>
      </c>
      <c r="J502" s="19">
        <f t="shared" ref="J502" si="167">+H502/72000*$G$54</f>
        <v>181.91666666666666</v>
      </c>
      <c r="K502" s="5">
        <f t="shared" si="154"/>
        <v>5653.9699999999993</v>
      </c>
    </row>
    <row r="503" spans="2:34" x14ac:dyDescent="0.25">
      <c r="B503" s="26" t="s">
        <v>491</v>
      </c>
      <c r="C503" s="26"/>
      <c r="D503" s="26"/>
      <c r="E503" s="26"/>
      <c r="F503" s="26"/>
      <c r="G503" t="s">
        <v>281</v>
      </c>
      <c r="H503" s="28">
        <v>30000</v>
      </c>
      <c r="I503" t="s">
        <v>20</v>
      </c>
      <c r="J503" s="19">
        <f t="shared" ref="J503" si="168">+H503/72000*$G$54</f>
        <v>136.4375</v>
      </c>
      <c r="K503" s="5">
        <f t="shared" si="154"/>
        <v>4240.4775</v>
      </c>
    </row>
    <row r="504" spans="2:34" x14ac:dyDescent="0.25">
      <c r="B504" s="26" t="s">
        <v>492</v>
      </c>
      <c r="C504" s="26"/>
      <c r="D504" s="26"/>
      <c r="E504" s="26"/>
      <c r="F504" s="26"/>
      <c r="G504" t="s">
        <v>281</v>
      </c>
      <c r="H504" s="28">
        <v>12000</v>
      </c>
      <c r="I504" t="s">
        <v>20</v>
      </c>
      <c r="J504" s="19">
        <f t="shared" ref="J504:J512" si="169">+H504/72000*$G$54</f>
        <v>54.574999999999996</v>
      </c>
      <c r="K504" s="5">
        <f t="shared" si="154"/>
        <v>1696.1909999999998</v>
      </c>
      <c r="AH504" t="s">
        <v>138</v>
      </c>
    </row>
    <row r="505" spans="2:34" x14ac:dyDescent="0.25">
      <c r="B505" s="26" t="s">
        <v>493</v>
      </c>
      <c r="C505" s="26"/>
      <c r="D505" s="26"/>
      <c r="E505" s="26"/>
      <c r="F505" s="26"/>
      <c r="G505" t="s">
        <v>281</v>
      </c>
      <c r="H505" s="28">
        <v>10000</v>
      </c>
      <c r="I505" s="28" t="s">
        <v>20</v>
      </c>
      <c r="J505" s="19">
        <f t="shared" si="169"/>
        <v>45.479166666666664</v>
      </c>
      <c r="K505" s="5">
        <f t="shared" si="154"/>
        <v>1413.4924999999998</v>
      </c>
    </row>
    <row r="506" spans="2:34" x14ac:dyDescent="0.25">
      <c r="B506" s="26" t="s">
        <v>494</v>
      </c>
      <c r="C506" s="26"/>
      <c r="D506" s="26"/>
      <c r="E506" s="26"/>
      <c r="F506" s="26"/>
      <c r="G506" t="s">
        <v>281</v>
      </c>
      <c r="H506" s="28">
        <v>8000</v>
      </c>
      <c r="I506" s="28" t="s">
        <v>20</v>
      </c>
      <c r="J506" s="19">
        <f t="shared" si="169"/>
        <v>36.383333333333333</v>
      </c>
      <c r="K506" s="5">
        <f t="shared" si="154"/>
        <v>1130.7939999999999</v>
      </c>
    </row>
    <row r="507" spans="2:34" x14ac:dyDescent="0.25">
      <c r="B507" s="26" t="s">
        <v>495</v>
      </c>
      <c r="C507" s="26"/>
      <c r="D507" s="26"/>
      <c r="E507" s="26"/>
      <c r="F507" s="26"/>
      <c r="G507" t="s">
        <v>281</v>
      </c>
      <c r="H507" s="28">
        <v>6000</v>
      </c>
      <c r="I507" s="28" t="s">
        <v>20</v>
      </c>
      <c r="J507" s="19">
        <f t="shared" si="169"/>
        <v>27.287499999999998</v>
      </c>
      <c r="K507" s="5">
        <f t="shared" si="154"/>
        <v>848.0954999999999</v>
      </c>
    </row>
    <row r="508" spans="2:34" x14ac:dyDescent="0.25">
      <c r="B508" s="26" t="s">
        <v>496</v>
      </c>
      <c r="C508" s="26"/>
      <c r="D508" s="26"/>
      <c r="E508" s="26"/>
      <c r="F508" s="26"/>
      <c r="G508" t="s">
        <v>281</v>
      </c>
      <c r="H508" s="28">
        <v>5000</v>
      </c>
      <c r="I508" s="28" t="s">
        <v>20</v>
      </c>
      <c r="J508" s="19">
        <f t="shared" si="169"/>
        <v>22.739583333333332</v>
      </c>
      <c r="K508" s="5">
        <f t="shared" si="154"/>
        <v>706.74624999999992</v>
      </c>
    </row>
    <row r="509" spans="2:34" x14ac:dyDescent="0.25">
      <c r="B509" s="26" t="s">
        <v>497</v>
      </c>
      <c r="C509" s="26"/>
      <c r="D509" s="26"/>
      <c r="E509" s="26"/>
      <c r="F509" s="26"/>
      <c r="G509" t="s">
        <v>281</v>
      </c>
      <c r="H509" s="28">
        <v>250</v>
      </c>
      <c r="I509" s="28" t="s">
        <v>20</v>
      </c>
      <c r="J509" s="19">
        <f t="shared" si="169"/>
        <v>1.1369791666666667</v>
      </c>
      <c r="K509" s="5">
        <f t="shared" si="154"/>
        <v>35.337312499999996</v>
      </c>
    </row>
    <row r="510" spans="2:34" x14ac:dyDescent="0.25">
      <c r="B510" s="26" t="s">
        <v>499</v>
      </c>
      <c r="C510" s="26"/>
      <c r="D510" s="26"/>
      <c r="E510" s="26"/>
      <c r="F510" s="26"/>
      <c r="G510" t="s">
        <v>281</v>
      </c>
      <c r="H510" s="28">
        <v>250</v>
      </c>
      <c r="I510" s="28" t="s">
        <v>20</v>
      </c>
      <c r="J510" s="19">
        <f t="shared" si="169"/>
        <v>1.1369791666666667</v>
      </c>
      <c r="K510" s="5">
        <f t="shared" si="154"/>
        <v>35.337312499999996</v>
      </c>
    </row>
    <row r="511" spans="2:34" x14ac:dyDescent="0.25">
      <c r="B511" s="26" t="s">
        <v>500</v>
      </c>
      <c r="C511" s="26"/>
      <c r="D511" s="26"/>
      <c r="E511" s="26"/>
      <c r="F511" s="26"/>
      <c r="G511" t="s">
        <v>281</v>
      </c>
      <c r="H511" s="28">
        <v>300</v>
      </c>
      <c r="I511" s="28" t="s">
        <v>20</v>
      </c>
      <c r="J511" s="19">
        <f t="shared" si="169"/>
        <v>1.3643749999999999</v>
      </c>
      <c r="K511" s="5">
        <f t="shared" si="154"/>
        <v>42.404774999999994</v>
      </c>
    </row>
    <row r="512" spans="2:34" x14ac:dyDescent="0.25">
      <c r="B512" s="26" t="s">
        <v>498</v>
      </c>
      <c r="C512" s="26"/>
      <c r="D512" s="26"/>
      <c r="E512" s="26"/>
      <c r="F512" s="26"/>
      <c r="G512" t="s">
        <v>281</v>
      </c>
      <c r="H512" s="28">
        <v>250</v>
      </c>
      <c r="I512" s="28" t="s">
        <v>20</v>
      </c>
      <c r="J512" s="19">
        <f t="shared" si="169"/>
        <v>1.1369791666666667</v>
      </c>
      <c r="K512" s="5">
        <f t="shared" si="154"/>
        <v>35.337312499999996</v>
      </c>
    </row>
    <row r="513" spans="2:11" x14ac:dyDescent="0.25">
      <c r="B513" s="26" t="s">
        <v>501</v>
      </c>
      <c r="C513" s="26"/>
      <c r="D513" s="26"/>
      <c r="E513" s="26"/>
      <c r="F513" s="26"/>
      <c r="G513" t="s">
        <v>281</v>
      </c>
      <c r="H513" s="28">
        <v>250</v>
      </c>
      <c r="I513" s="28" t="s">
        <v>20</v>
      </c>
      <c r="J513" s="19">
        <f t="shared" ref="J513:J525" si="170">+H513/72000*$G$54</f>
        <v>1.1369791666666667</v>
      </c>
      <c r="K513" s="5">
        <f t="shared" si="154"/>
        <v>35.337312499999996</v>
      </c>
    </row>
    <row r="514" spans="2:11" x14ac:dyDescent="0.25">
      <c r="B514" s="26" t="s">
        <v>502</v>
      </c>
      <c r="C514" s="26"/>
      <c r="D514" s="26"/>
      <c r="E514" s="26"/>
      <c r="F514" s="26"/>
      <c r="G514" t="s">
        <v>281</v>
      </c>
      <c r="H514" s="28">
        <v>150</v>
      </c>
      <c r="I514" s="28" t="s">
        <v>20</v>
      </c>
      <c r="J514" s="19">
        <f t="shared" si="170"/>
        <v>0.68218749999999995</v>
      </c>
      <c r="K514" s="5">
        <f t="shared" si="154"/>
        <v>21.202387499999997</v>
      </c>
    </row>
    <row r="515" spans="2:11" x14ac:dyDescent="0.25">
      <c r="B515" s="26" t="s">
        <v>503</v>
      </c>
      <c r="C515" s="26"/>
      <c r="D515" s="26"/>
      <c r="E515" s="26"/>
      <c r="F515" s="26"/>
      <c r="G515" t="s">
        <v>281</v>
      </c>
      <c r="H515" s="28">
        <v>100</v>
      </c>
      <c r="I515" s="28" t="s">
        <v>20</v>
      </c>
      <c r="J515" s="19">
        <f t="shared" si="170"/>
        <v>0.45479166666666665</v>
      </c>
      <c r="K515" s="5">
        <f t="shared" si="154"/>
        <v>14.134924999999999</v>
      </c>
    </row>
    <row r="516" spans="2:11" x14ac:dyDescent="0.25">
      <c r="B516" s="26" t="s">
        <v>504</v>
      </c>
      <c r="C516" s="26"/>
      <c r="D516" s="26"/>
      <c r="E516" s="26"/>
      <c r="F516" s="26"/>
      <c r="G516" t="s">
        <v>281</v>
      </c>
      <c r="H516" s="28">
        <v>175</v>
      </c>
      <c r="I516" s="28" t="s">
        <v>20</v>
      </c>
      <c r="J516" s="19">
        <f t="shared" si="170"/>
        <v>0.79588541666666668</v>
      </c>
      <c r="K516" s="5">
        <f t="shared" ref="K516:K579" si="171">$K$54*J516</f>
        <v>24.736118749999999</v>
      </c>
    </row>
    <row r="517" spans="2:11" x14ac:dyDescent="0.25">
      <c r="B517" s="26" t="s">
        <v>505</v>
      </c>
      <c r="C517" s="26"/>
      <c r="D517" s="26"/>
      <c r="E517" s="26"/>
      <c r="F517" s="26"/>
      <c r="G517" t="s">
        <v>281</v>
      </c>
      <c r="H517" s="28">
        <v>125</v>
      </c>
      <c r="I517" s="28" t="s">
        <v>20</v>
      </c>
      <c r="J517" s="19">
        <f t="shared" si="170"/>
        <v>0.56848958333333333</v>
      </c>
      <c r="K517" s="5">
        <f t="shared" si="171"/>
        <v>17.668656249999998</v>
      </c>
    </row>
    <row r="518" spans="2:11" x14ac:dyDescent="0.25">
      <c r="B518" s="26" t="s">
        <v>506</v>
      </c>
      <c r="C518" s="26"/>
      <c r="D518" s="26"/>
      <c r="E518" s="26"/>
      <c r="F518" s="26"/>
      <c r="G518" t="s">
        <v>281</v>
      </c>
      <c r="H518" s="28">
        <v>75</v>
      </c>
      <c r="I518" s="28" t="s">
        <v>20</v>
      </c>
      <c r="J518" s="19">
        <f t="shared" si="170"/>
        <v>0.34109374999999997</v>
      </c>
      <c r="K518" s="5">
        <f t="shared" si="171"/>
        <v>10.601193749999998</v>
      </c>
    </row>
    <row r="519" spans="2:11" x14ac:dyDescent="0.25">
      <c r="B519" s="26" t="s">
        <v>507</v>
      </c>
      <c r="C519" s="26"/>
      <c r="D519" s="26"/>
      <c r="E519" s="26"/>
      <c r="F519" s="26"/>
      <c r="G519" t="s">
        <v>281</v>
      </c>
      <c r="H519" s="28">
        <v>75</v>
      </c>
      <c r="I519" s="28" t="s">
        <v>20</v>
      </c>
      <c r="J519" s="19">
        <f t="shared" si="170"/>
        <v>0.34109374999999997</v>
      </c>
      <c r="K519" s="5">
        <f t="shared" si="171"/>
        <v>10.601193749999998</v>
      </c>
    </row>
    <row r="520" spans="2:11" x14ac:dyDescent="0.25">
      <c r="B520" s="26" t="s">
        <v>508</v>
      </c>
      <c r="C520" s="26"/>
      <c r="D520" s="26"/>
      <c r="E520" s="26"/>
      <c r="F520" s="26"/>
      <c r="G520" t="s">
        <v>281</v>
      </c>
      <c r="H520" s="28">
        <v>50</v>
      </c>
      <c r="I520" s="28" t="s">
        <v>20</v>
      </c>
      <c r="J520" s="19">
        <f t="shared" si="170"/>
        <v>0.22739583333333332</v>
      </c>
      <c r="K520" s="5">
        <f t="shared" si="171"/>
        <v>7.0674624999999995</v>
      </c>
    </row>
    <row r="521" spans="2:11" x14ac:dyDescent="0.25">
      <c r="B521" s="26" t="s">
        <v>509</v>
      </c>
      <c r="C521" s="26"/>
      <c r="D521" s="26"/>
      <c r="E521" s="26"/>
      <c r="F521" s="26"/>
      <c r="G521" t="s">
        <v>281</v>
      </c>
      <c r="H521" s="28">
        <v>32</v>
      </c>
      <c r="I521" s="28" t="s">
        <v>20</v>
      </c>
      <c r="J521" s="19">
        <f t="shared" si="170"/>
        <v>0.14553333333333335</v>
      </c>
      <c r="K521" s="5">
        <f t="shared" si="171"/>
        <v>4.5231760000000003</v>
      </c>
    </row>
    <row r="522" spans="2:11" x14ac:dyDescent="0.25">
      <c r="B522" s="26" t="s">
        <v>512</v>
      </c>
      <c r="C522" s="26"/>
      <c r="D522" s="26"/>
      <c r="E522" s="26"/>
      <c r="F522" s="26"/>
      <c r="G522" t="s">
        <v>88</v>
      </c>
      <c r="H522" s="28">
        <v>200</v>
      </c>
      <c r="I522" s="28" t="s">
        <v>20</v>
      </c>
      <c r="J522" s="19">
        <f t="shared" si="170"/>
        <v>0.9095833333333333</v>
      </c>
      <c r="K522" s="5">
        <f t="shared" si="171"/>
        <v>28.269849999999998</v>
      </c>
    </row>
    <row r="523" spans="2:11" x14ac:dyDescent="0.25">
      <c r="B523" s="26" t="s">
        <v>513</v>
      </c>
      <c r="C523" s="26"/>
      <c r="D523" s="26"/>
      <c r="E523" s="26"/>
      <c r="F523" s="26"/>
      <c r="G523" t="s">
        <v>88</v>
      </c>
      <c r="H523" s="28">
        <v>400</v>
      </c>
      <c r="I523" s="28" t="s">
        <v>20</v>
      </c>
      <c r="J523" s="19">
        <f t="shared" si="170"/>
        <v>1.8191666666666666</v>
      </c>
      <c r="K523" s="5">
        <f t="shared" si="171"/>
        <v>56.539699999999996</v>
      </c>
    </row>
    <row r="524" spans="2:11" x14ac:dyDescent="0.25">
      <c r="B524" s="26" t="s">
        <v>510</v>
      </c>
      <c r="C524" s="26"/>
      <c r="D524" s="26"/>
      <c r="E524" s="26"/>
      <c r="F524" s="26"/>
      <c r="G524" t="s">
        <v>88</v>
      </c>
      <c r="H524" s="28">
        <v>10</v>
      </c>
      <c r="I524" s="28" t="s">
        <v>20</v>
      </c>
      <c r="J524" s="19">
        <f t="shared" si="170"/>
        <v>4.5479166666666668E-2</v>
      </c>
      <c r="K524" s="5">
        <f t="shared" si="171"/>
        <v>1.4134925</v>
      </c>
    </row>
    <row r="525" spans="2:11" x14ac:dyDescent="0.25">
      <c r="B525" s="26" t="s">
        <v>511</v>
      </c>
      <c r="C525" s="26"/>
      <c r="D525" s="26"/>
      <c r="E525" s="26"/>
      <c r="F525" s="26"/>
      <c r="G525" t="s">
        <v>88</v>
      </c>
      <c r="H525" s="28">
        <v>50</v>
      </c>
      <c r="I525" s="28" t="s">
        <v>20</v>
      </c>
      <c r="J525" s="19">
        <f t="shared" si="170"/>
        <v>0.22739583333333332</v>
      </c>
      <c r="K525" s="5">
        <f t="shared" si="171"/>
        <v>7.0674624999999995</v>
      </c>
    </row>
    <row r="526" spans="2:11" ht="15.75" thickBot="1" x14ac:dyDescent="0.3"/>
    <row r="527" spans="2:11" ht="15.75" thickBot="1" x14ac:dyDescent="0.3">
      <c r="B527" s="25" t="s">
        <v>514</v>
      </c>
      <c r="C527" s="26"/>
      <c r="D527" s="26"/>
      <c r="E527" s="26"/>
      <c r="F527" s="26"/>
    </row>
    <row r="528" spans="2:11" x14ac:dyDescent="0.25">
      <c r="B528" s="26" t="s">
        <v>515</v>
      </c>
      <c r="C528" s="26"/>
      <c r="D528" s="26"/>
      <c r="E528" s="26"/>
      <c r="F528" s="26"/>
      <c r="G528" t="s">
        <v>88</v>
      </c>
      <c r="H528" s="28">
        <v>400</v>
      </c>
      <c r="I528" s="28" t="s">
        <v>20</v>
      </c>
      <c r="J528" s="19">
        <f t="shared" ref="J528" si="172">+H528/72000*$G$54</f>
        <v>1.8191666666666666</v>
      </c>
      <c r="K528" s="5">
        <f t="shared" si="171"/>
        <v>56.539699999999996</v>
      </c>
    </row>
    <row r="529" spans="2:11" x14ac:dyDescent="0.25">
      <c r="B529" s="26" t="s">
        <v>516</v>
      </c>
      <c r="C529" s="26"/>
      <c r="D529" s="26"/>
      <c r="E529" s="26"/>
      <c r="F529" s="26"/>
      <c r="G529" t="s">
        <v>88</v>
      </c>
      <c r="H529" s="28">
        <v>600</v>
      </c>
      <c r="I529" s="28" t="s">
        <v>20</v>
      </c>
      <c r="J529" s="19">
        <f t="shared" ref="J529:J530" si="173">+H529/72000*$G$54</f>
        <v>2.7287499999999998</v>
      </c>
      <c r="K529" s="5">
        <f t="shared" si="171"/>
        <v>84.809549999999987</v>
      </c>
    </row>
    <row r="530" spans="2:11" x14ac:dyDescent="0.25">
      <c r="B530" s="26" t="s">
        <v>517</v>
      </c>
      <c r="C530" s="26"/>
      <c r="D530" s="26"/>
      <c r="E530" s="26"/>
      <c r="F530" s="26"/>
      <c r="G530" t="s">
        <v>88</v>
      </c>
      <c r="H530" s="28">
        <v>50</v>
      </c>
      <c r="I530" s="28" t="s">
        <v>20</v>
      </c>
      <c r="J530" s="19">
        <f t="shared" si="173"/>
        <v>0.22739583333333332</v>
      </c>
      <c r="K530" s="5">
        <f t="shared" si="171"/>
        <v>7.0674624999999995</v>
      </c>
    </row>
    <row r="531" spans="2:11" ht="15.75" thickBot="1" x14ac:dyDescent="0.3"/>
    <row r="532" spans="2:11" ht="15.75" thickBot="1" x14ac:dyDescent="0.3">
      <c r="B532" s="25" t="s">
        <v>518</v>
      </c>
      <c r="C532" s="26"/>
      <c r="D532" s="26"/>
      <c r="E532" s="26"/>
      <c r="F532" s="26"/>
    </row>
    <row r="533" spans="2:11" x14ac:dyDescent="0.25">
      <c r="B533" s="26" t="s">
        <v>519</v>
      </c>
      <c r="C533" s="26"/>
      <c r="D533" s="26"/>
      <c r="E533" s="26"/>
      <c r="F533" s="26"/>
      <c r="G533" t="s">
        <v>88</v>
      </c>
      <c r="H533" s="28">
        <v>750</v>
      </c>
      <c r="I533" s="28" t="s">
        <v>20</v>
      </c>
      <c r="J533" s="19">
        <f t="shared" ref="J533" si="174">+H533/72000*$G$54</f>
        <v>3.4109374999999997</v>
      </c>
      <c r="K533" s="5">
        <f t="shared" si="171"/>
        <v>106.01193749999999</v>
      </c>
    </row>
    <row r="534" spans="2:11" ht="15.75" thickBot="1" x14ac:dyDescent="0.3"/>
    <row r="535" spans="2:11" ht="15.75" thickBot="1" x14ac:dyDescent="0.3">
      <c r="B535" s="25" t="s">
        <v>520</v>
      </c>
      <c r="C535" s="26"/>
      <c r="D535" s="26"/>
      <c r="E535" s="26"/>
      <c r="F535" s="26"/>
    </row>
    <row r="536" spans="2:11" x14ac:dyDescent="0.25">
      <c r="B536" s="26" t="s">
        <v>521</v>
      </c>
      <c r="C536" s="26"/>
      <c r="D536" s="26"/>
      <c r="E536" s="26"/>
      <c r="F536" s="26"/>
      <c r="G536" t="s">
        <v>281</v>
      </c>
      <c r="H536">
        <v>50</v>
      </c>
      <c r="I536" s="28" t="s">
        <v>20</v>
      </c>
      <c r="J536" s="19">
        <f t="shared" ref="J536" si="175">+H536/72000*$G$54</f>
        <v>0.22739583333333332</v>
      </c>
      <c r="K536" s="5">
        <f t="shared" si="171"/>
        <v>7.0674624999999995</v>
      </c>
    </row>
    <row r="537" spans="2:11" ht="15.75" thickBot="1" x14ac:dyDescent="0.3"/>
    <row r="538" spans="2:11" ht="15.75" thickBot="1" x14ac:dyDescent="0.3">
      <c r="B538" s="25" t="s">
        <v>522</v>
      </c>
      <c r="C538" s="26"/>
      <c r="D538" s="26"/>
      <c r="E538" s="26"/>
      <c r="F538" s="26"/>
    </row>
    <row r="539" spans="2:11" x14ac:dyDescent="0.25">
      <c r="B539" s="26" t="s">
        <v>523</v>
      </c>
      <c r="C539" s="26"/>
      <c r="D539" s="26"/>
      <c r="E539" s="26"/>
      <c r="F539" s="26"/>
      <c r="G539" t="s">
        <v>0</v>
      </c>
      <c r="H539">
        <v>10</v>
      </c>
      <c r="I539" t="s">
        <v>20</v>
      </c>
      <c r="J539" s="19">
        <f t="shared" ref="J539" si="176">+H539/72000*$G$54</f>
        <v>4.5479166666666668E-2</v>
      </c>
      <c r="K539" s="5">
        <f t="shared" si="171"/>
        <v>1.4134925</v>
      </c>
    </row>
    <row r="540" spans="2:11" x14ac:dyDescent="0.25">
      <c r="B540" s="26" t="s">
        <v>524</v>
      </c>
      <c r="C540" s="26"/>
      <c r="D540" s="26"/>
      <c r="E540" s="26"/>
      <c r="F540" s="26"/>
      <c r="G540" t="s">
        <v>0</v>
      </c>
      <c r="H540">
        <v>6</v>
      </c>
      <c r="I540" t="s">
        <v>20</v>
      </c>
      <c r="J540" s="19">
        <f t="shared" ref="J540" si="177">+H540/72000*$G$54</f>
        <v>2.7287499999999999E-2</v>
      </c>
      <c r="K540" s="5">
        <f t="shared" si="171"/>
        <v>0.84809549999999989</v>
      </c>
    </row>
    <row r="541" spans="2:11" ht="15.75" thickBot="1" x14ac:dyDescent="0.3"/>
    <row r="542" spans="2:11" ht="15.75" thickBot="1" x14ac:dyDescent="0.3">
      <c r="B542" s="25" t="s">
        <v>525</v>
      </c>
      <c r="C542" s="26"/>
      <c r="D542" s="26"/>
      <c r="E542" s="26"/>
      <c r="F542" s="26"/>
    </row>
    <row r="543" spans="2:11" x14ac:dyDescent="0.25">
      <c r="B543" s="26" t="s">
        <v>526</v>
      </c>
      <c r="C543" s="26"/>
      <c r="D543" s="26"/>
      <c r="E543" s="26"/>
      <c r="F543" s="26"/>
      <c r="G543" t="s">
        <v>281</v>
      </c>
      <c r="H543">
        <v>14</v>
      </c>
      <c r="I543" t="s">
        <v>20</v>
      </c>
      <c r="J543" s="19">
        <f t="shared" ref="J543" si="178">+H543/72000*$G$54</f>
        <v>6.3670833333333329E-2</v>
      </c>
      <c r="K543" s="5">
        <f t="shared" si="171"/>
        <v>1.9788894999999997</v>
      </c>
    </row>
    <row r="544" spans="2:11" x14ac:dyDescent="0.25">
      <c r="B544" s="26" t="s">
        <v>527</v>
      </c>
      <c r="C544" s="26"/>
      <c r="D544" s="26"/>
      <c r="E544" s="26"/>
      <c r="F544" s="26"/>
      <c r="G544" t="s">
        <v>99</v>
      </c>
      <c r="H544">
        <v>30</v>
      </c>
      <c r="I544" t="s">
        <v>20</v>
      </c>
      <c r="J544" s="19">
        <f t="shared" ref="J544" si="179">+H544/72000*$G$54</f>
        <v>0.13643750000000002</v>
      </c>
      <c r="K544" s="5">
        <f t="shared" si="171"/>
        <v>4.2404774999999999</v>
      </c>
    </row>
    <row r="545" spans="2:11" x14ac:dyDescent="0.25">
      <c r="B545" s="26" t="s">
        <v>528</v>
      </c>
      <c r="C545" s="26"/>
      <c r="D545" s="26"/>
      <c r="E545" s="26"/>
      <c r="F545" s="26"/>
      <c r="G545" t="s">
        <v>88</v>
      </c>
      <c r="H545">
        <v>12</v>
      </c>
      <c r="I545" t="s">
        <v>20</v>
      </c>
      <c r="J545" s="19">
        <f t="shared" ref="J545" si="180">+H545/72000*$G$54</f>
        <v>5.4574999999999999E-2</v>
      </c>
      <c r="K545" s="5">
        <f t="shared" si="171"/>
        <v>1.6961909999999998</v>
      </c>
    </row>
    <row r="546" spans="2:11" x14ac:dyDescent="0.25">
      <c r="B546" s="26" t="s">
        <v>529</v>
      </c>
      <c r="C546" s="26"/>
      <c r="D546" s="26"/>
      <c r="E546" s="26"/>
      <c r="F546" s="26"/>
      <c r="G546" t="s">
        <v>88</v>
      </c>
      <c r="H546">
        <v>14</v>
      </c>
      <c r="I546" t="s">
        <v>20</v>
      </c>
      <c r="J546" s="19">
        <f t="shared" ref="J546:J551" si="181">+H546/72000*$G$54</f>
        <v>6.3670833333333329E-2</v>
      </c>
      <c r="K546" s="5">
        <f t="shared" si="171"/>
        <v>1.9788894999999997</v>
      </c>
    </row>
    <row r="547" spans="2:11" x14ac:dyDescent="0.25">
      <c r="B547" s="26" t="s">
        <v>530</v>
      </c>
      <c r="C547" s="26"/>
      <c r="D547" s="26"/>
      <c r="E547" s="26"/>
      <c r="F547" s="26"/>
      <c r="G547" t="s">
        <v>88</v>
      </c>
      <c r="H547">
        <v>12</v>
      </c>
      <c r="I547" t="s">
        <v>20</v>
      </c>
      <c r="J547" s="19">
        <f t="shared" si="181"/>
        <v>5.4574999999999999E-2</v>
      </c>
      <c r="K547" s="5">
        <f t="shared" si="171"/>
        <v>1.6961909999999998</v>
      </c>
    </row>
    <row r="548" spans="2:11" x14ac:dyDescent="0.25">
      <c r="B548" s="26" t="s">
        <v>531</v>
      </c>
      <c r="C548" s="26"/>
      <c r="D548" s="26"/>
      <c r="E548" s="26"/>
      <c r="F548" s="26"/>
      <c r="G548" t="s">
        <v>88</v>
      </c>
      <c r="H548">
        <v>15</v>
      </c>
      <c r="I548" t="s">
        <v>20</v>
      </c>
      <c r="J548" s="19">
        <f t="shared" si="181"/>
        <v>6.8218750000000009E-2</v>
      </c>
      <c r="K548" s="5">
        <f t="shared" si="171"/>
        <v>2.1202387499999999</v>
      </c>
    </row>
    <row r="549" spans="2:11" x14ac:dyDescent="0.25">
      <c r="B549" s="26" t="s">
        <v>532</v>
      </c>
      <c r="C549" s="26"/>
      <c r="D549" s="26"/>
      <c r="E549" s="26"/>
      <c r="F549" s="26"/>
      <c r="G549" t="s">
        <v>88</v>
      </c>
      <c r="H549">
        <v>14</v>
      </c>
      <c r="I549" t="s">
        <v>20</v>
      </c>
      <c r="J549" s="19">
        <f t="shared" si="181"/>
        <v>6.3670833333333329E-2</v>
      </c>
      <c r="K549" s="5">
        <f t="shared" si="171"/>
        <v>1.9788894999999997</v>
      </c>
    </row>
    <row r="550" spans="2:11" x14ac:dyDescent="0.25">
      <c r="B550" s="26" t="s">
        <v>534</v>
      </c>
      <c r="C550" s="26"/>
      <c r="D550" s="26"/>
      <c r="E550" s="26"/>
      <c r="F550" s="26"/>
      <c r="G550" t="s">
        <v>533</v>
      </c>
      <c r="H550">
        <v>12</v>
      </c>
      <c r="I550" t="s">
        <v>20</v>
      </c>
      <c r="J550" s="19">
        <f t="shared" si="181"/>
        <v>5.4574999999999999E-2</v>
      </c>
      <c r="K550" s="5">
        <f t="shared" si="171"/>
        <v>1.6961909999999998</v>
      </c>
    </row>
    <row r="551" spans="2:11" x14ac:dyDescent="0.25">
      <c r="B551" s="26" t="s">
        <v>535</v>
      </c>
      <c r="C551" s="26"/>
      <c r="D551" s="26"/>
      <c r="E551" s="26"/>
      <c r="F551" s="26"/>
      <c r="G551" t="s">
        <v>88</v>
      </c>
      <c r="H551">
        <v>4</v>
      </c>
      <c r="I551" t="s">
        <v>20</v>
      </c>
      <c r="J551" s="19">
        <f t="shared" si="181"/>
        <v>1.8191666666666668E-2</v>
      </c>
      <c r="K551" s="5">
        <f t="shared" si="171"/>
        <v>0.56539700000000004</v>
      </c>
    </row>
    <row r="552" spans="2:11" ht="15.75" thickBot="1" x14ac:dyDescent="0.3"/>
    <row r="553" spans="2:11" ht="15.75" thickBot="1" x14ac:dyDescent="0.3">
      <c r="B553" s="25" t="s">
        <v>544</v>
      </c>
      <c r="C553" s="26"/>
      <c r="D553" s="26"/>
      <c r="E553" s="26"/>
      <c r="F553" s="26"/>
    </row>
    <row r="554" spans="2:11" x14ac:dyDescent="0.25">
      <c r="B554" s="26" t="s">
        <v>536</v>
      </c>
      <c r="C554" s="26"/>
      <c r="D554" s="26"/>
      <c r="E554" s="26"/>
      <c r="F554" s="26"/>
      <c r="G554" t="s">
        <v>99</v>
      </c>
      <c r="H554">
        <v>40</v>
      </c>
      <c r="I554" t="s">
        <v>20</v>
      </c>
      <c r="J554" s="19">
        <f t="shared" ref="J554" si="182">+H554/72000*$G$54</f>
        <v>0.18191666666666667</v>
      </c>
      <c r="K554" s="5">
        <f t="shared" si="171"/>
        <v>5.6539700000000002</v>
      </c>
    </row>
    <row r="555" spans="2:11" x14ac:dyDescent="0.25">
      <c r="B555" s="26" t="s">
        <v>537</v>
      </c>
      <c r="C555" s="26"/>
      <c r="D555" s="26"/>
      <c r="E555" s="26"/>
      <c r="F555" s="26"/>
      <c r="G555" t="s">
        <v>99</v>
      </c>
      <c r="H555">
        <v>50</v>
      </c>
      <c r="I555" t="s">
        <v>20</v>
      </c>
      <c r="J555" s="19">
        <f t="shared" ref="J555:J556" si="183">+H555/72000*$G$54</f>
        <v>0.22739583333333332</v>
      </c>
      <c r="K555" s="5">
        <f t="shared" si="171"/>
        <v>7.0674624999999995</v>
      </c>
    </row>
    <row r="556" spans="2:11" x14ac:dyDescent="0.25">
      <c r="B556" s="26" t="s">
        <v>538</v>
      </c>
      <c r="C556" s="26"/>
      <c r="D556" s="26"/>
      <c r="E556" s="26"/>
      <c r="F556" s="26"/>
      <c r="G556" t="s">
        <v>99</v>
      </c>
      <c r="H556">
        <v>20</v>
      </c>
      <c r="I556" t="s">
        <v>20</v>
      </c>
      <c r="J556" s="19">
        <f t="shared" si="183"/>
        <v>9.0958333333333335E-2</v>
      </c>
      <c r="K556" s="5">
        <f t="shared" si="171"/>
        <v>2.8269850000000001</v>
      </c>
    </row>
    <row r="557" spans="2:11" x14ac:dyDescent="0.25">
      <c r="B557" s="26" t="s">
        <v>539</v>
      </c>
      <c r="C557" s="26"/>
      <c r="D557" s="26"/>
      <c r="E557" s="26"/>
      <c r="F557" s="26"/>
      <c r="G557" t="s">
        <v>281</v>
      </c>
      <c r="H557">
        <v>30</v>
      </c>
      <c r="I557" t="s">
        <v>20</v>
      </c>
      <c r="J557" s="19">
        <f t="shared" ref="J557:J564" si="184">+H557/72000*$G$54</f>
        <v>0.13643750000000002</v>
      </c>
      <c r="K557" s="5">
        <f t="shared" si="171"/>
        <v>4.2404774999999999</v>
      </c>
    </row>
    <row r="558" spans="2:11" x14ac:dyDescent="0.25">
      <c r="B558" s="26" t="s">
        <v>540</v>
      </c>
      <c r="C558" s="26"/>
      <c r="D558" s="26"/>
      <c r="E558" s="26"/>
      <c r="F558" s="26"/>
      <c r="G558" t="s">
        <v>281</v>
      </c>
      <c r="H558">
        <v>50</v>
      </c>
      <c r="I558" t="s">
        <v>20</v>
      </c>
      <c r="J558" s="19">
        <f t="shared" si="184"/>
        <v>0.22739583333333332</v>
      </c>
      <c r="K558" s="5">
        <f t="shared" si="171"/>
        <v>7.0674624999999995</v>
      </c>
    </row>
    <row r="559" spans="2:11" x14ac:dyDescent="0.25">
      <c r="B559" s="26" t="s">
        <v>541</v>
      </c>
      <c r="C559" s="26"/>
      <c r="D559" s="26"/>
      <c r="E559" s="26"/>
      <c r="F559" s="26"/>
      <c r="G559" t="s">
        <v>281</v>
      </c>
      <c r="H559">
        <v>150</v>
      </c>
      <c r="I559" t="s">
        <v>20</v>
      </c>
      <c r="J559" s="19">
        <f t="shared" si="184"/>
        <v>0.68218749999999995</v>
      </c>
      <c r="K559" s="5">
        <f t="shared" si="171"/>
        <v>21.202387499999997</v>
      </c>
    </row>
    <row r="560" spans="2:11" x14ac:dyDescent="0.25">
      <c r="B560" s="26" t="s">
        <v>543</v>
      </c>
      <c r="C560" s="26"/>
      <c r="D560" s="26"/>
      <c r="E560" s="26"/>
      <c r="F560" s="26"/>
      <c r="G560" t="s">
        <v>542</v>
      </c>
      <c r="H560">
        <v>10</v>
      </c>
      <c r="I560" t="s">
        <v>20</v>
      </c>
      <c r="J560" s="19">
        <f t="shared" si="184"/>
        <v>4.5479166666666668E-2</v>
      </c>
      <c r="K560" s="5">
        <f t="shared" si="171"/>
        <v>1.4134925</v>
      </c>
    </row>
    <row r="561" spans="2:11" x14ac:dyDescent="0.25">
      <c r="B561" s="26" t="s">
        <v>546</v>
      </c>
      <c r="C561" s="26"/>
      <c r="D561" s="26"/>
      <c r="E561" s="26"/>
      <c r="F561" s="26"/>
      <c r="G561" t="s">
        <v>545</v>
      </c>
      <c r="H561">
        <v>150</v>
      </c>
      <c r="I561" t="s">
        <v>20</v>
      </c>
      <c r="J561" s="19">
        <f t="shared" si="184"/>
        <v>0.68218749999999995</v>
      </c>
      <c r="K561" s="5">
        <f t="shared" si="171"/>
        <v>21.202387499999997</v>
      </c>
    </row>
    <row r="562" spans="2:11" x14ac:dyDescent="0.25">
      <c r="B562" s="26" t="s">
        <v>547</v>
      </c>
      <c r="C562" s="26"/>
      <c r="D562" s="26"/>
      <c r="E562" s="26"/>
      <c r="F562" s="26"/>
      <c r="G562" t="s">
        <v>545</v>
      </c>
      <c r="H562">
        <v>50</v>
      </c>
      <c r="I562" t="s">
        <v>20</v>
      </c>
      <c r="J562" s="19">
        <f t="shared" si="184"/>
        <v>0.22739583333333332</v>
      </c>
      <c r="K562" s="5">
        <f t="shared" si="171"/>
        <v>7.0674624999999995</v>
      </c>
    </row>
    <row r="563" spans="2:11" x14ac:dyDescent="0.25">
      <c r="B563" s="26" t="s">
        <v>548</v>
      </c>
      <c r="C563" s="26"/>
      <c r="D563" s="26"/>
      <c r="E563" s="26"/>
      <c r="F563" s="26"/>
      <c r="G563" t="s">
        <v>545</v>
      </c>
      <c r="H563">
        <v>30</v>
      </c>
      <c r="I563" t="s">
        <v>20</v>
      </c>
      <c r="J563" s="19">
        <f t="shared" si="184"/>
        <v>0.13643750000000002</v>
      </c>
      <c r="K563" s="5">
        <f t="shared" si="171"/>
        <v>4.2404774999999999</v>
      </c>
    </row>
    <row r="564" spans="2:11" x14ac:dyDescent="0.25">
      <c r="B564" s="26" t="s">
        <v>549</v>
      </c>
      <c r="C564" s="26"/>
      <c r="D564" s="26"/>
      <c r="E564" s="26"/>
      <c r="F564" s="26"/>
      <c r="G564" t="s">
        <v>550</v>
      </c>
      <c r="H564">
        <v>30</v>
      </c>
      <c r="I564" t="s">
        <v>20</v>
      </c>
      <c r="J564" s="19">
        <f t="shared" si="184"/>
        <v>0.13643750000000002</v>
      </c>
      <c r="K564" s="5">
        <f t="shared" si="171"/>
        <v>4.2404774999999999</v>
      </c>
    </row>
    <row r="565" spans="2:11" ht="15.75" thickBot="1" x14ac:dyDescent="0.3"/>
    <row r="566" spans="2:11" ht="15.75" thickBot="1" x14ac:dyDescent="0.3">
      <c r="B566" s="25" t="s">
        <v>551</v>
      </c>
      <c r="C566" s="26"/>
      <c r="D566" s="26"/>
      <c r="E566" s="26"/>
      <c r="F566" s="26"/>
    </row>
    <row r="567" spans="2:11" x14ac:dyDescent="0.25">
      <c r="B567" s="26" t="s">
        <v>552</v>
      </c>
      <c r="C567" s="26"/>
      <c r="D567" s="26"/>
      <c r="E567" s="26"/>
      <c r="F567" s="26"/>
      <c r="G567" t="s">
        <v>88</v>
      </c>
      <c r="H567">
        <v>250</v>
      </c>
      <c r="I567" t="s">
        <v>20</v>
      </c>
      <c r="J567" s="19">
        <f t="shared" ref="J567" si="185">+H567/72000*$G$54</f>
        <v>1.1369791666666667</v>
      </c>
      <c r="K567" s="5">
        <f t="shared" si="171"/>
        <v>35.337312499999996</v>
      </c>
    </row>
    <row r="568" spans="2:11" x14ac:dyDescent="0.25">
      <c r="B568" s="26" t="s">
        <v>553</v>
      </c>
      <c r="C568" s="26"/>
      <c r="D568" s="26"/>
      <c r="E568" s="26"/>
      <c r="F568" s="26"/>
      <c r="G568" t="s">
        <v>88</v>
      </c>
      <c r="H568">
        <v>200</v>
      </c>
      <c r="I568" t="s">
        <v>20</v>
      </c>
      <c r="J568" s="19">
        <f t="shared" ref="J568" si="186">+H568/72000*$G$54</f>
        <v>0.9095833333333333</v>
      </c>
      <c r="K568" s="5">
        <f t="shared" si="171"/>
        <v>28.269849999999998</v>
      </c>
    </row>
    <row r="569" spans="2:11" x14ac:dyDescent="0.25">
      <c r="B569" s="26" t="s">
        <v>554</v>
      </c>
      <c r="C569" s="26"/>
      <c r="D569" s="26"/>
      <c r="E569" s="26"/>
      <c r="F569" s="26"/>
      <c r="G569" t="s">
        <v>88</v>
      </c>
      <c r="H569">
        <v>240</v>
      </c>
      <c r="I569" t="s">
        <v>20</v>
      </c>
      <c r="J569" s="19">
        <f t="shared" ref="J569" si="187">+H569/72000*$G$54</f>
        <v>1.0915000000000001</v>
      </c>
      <c r="K569" s="5">
        <f t="shared" si="171"/>
        <v>33.923819999999999</v>
      </c>
    </row>
    <row r="570" spans="2:11" x14ac:dyDescent="0.25">
      <c r="B570" s="26" t="s">
        <v>555</v>
      </c>
      <c r="C570" s="26"/>
      <c r="D570" s="26"/>
      <c r="E570" s="26"/>
      <c r="F570" s="26"/>
      <c r="G570" t="s">
        <v>88</v>
      </c>
      <c r="H570">
        <v>200</v>
      </c>
      <c r="I570" t="s">
        <v>20</v>
      </c>
      <c r="J570" s="19">
        <f t="shared" ref="J570:J594" si="188">+H570/72000*$G$54</f>
        <v>0.9095833333333333</v>
      </c>
      <c r="K570" s="5">
        <f t="shared" si="171"/>
        <v>28.269849999999998</v>
      </c>
    </row>
    <row r="571" spans="2:11" x14ac:dyDescent="0.25">
      <c r="B571" s="26" t="s">
        <v>556</v>
      </c>
      <c r="C571" s="26"/>
      <c r="D571" s="26"/>
      <c r="E571" s="26"/>
      <c r="F571" s="26"/>
      <c r="G571" t="s">
        <v>88</v>
      </c>
      <c r="H571">
        <v>70</v>
      </c>
      <c r="I571" t="s">
        <v>20</v>
      </c>
      <c r="J571" s="19">
        <f t="shared" si="188"/>
        <v>0.31835416666666666</v>
      </c>
      <c r="K571" s="5">
        <f t="shared" si="171"/>
        <v>9.8944475000000001</v>
      </c>
    </row>
    <row r="572" spans="2:11" x14ac:dyDescent="0.25">
      <c r="B572" s="26" t="s">
        <v>557</v>
      </c>
      <c r="C572" s="26"/>
      <c r="D572" s="26"/>
      <c r="E572" s="26"/>
      <c r="F572" s="26"/>
      <c r="G572" t="s">
        <v>88</v>
      </c>
      <c r="H572">
        <v>35</v>
      </c>
      <c r="I572" t="s">
        <v>20</v>
      </c>
      <c r="J572" s="19">
        <f t="shared" si="188"/>
        <v>0.15917708333333333</v>
      </c>
      <c r="K572" s="5">
        <f t="shared" si="171"/>
        <v>4.94722375</v>
      </c>
    </row>
    <row r="573" spans="2:11" x14ac:dyDescent="0.25">
      <c r="B573" s="26" t="s">
        <v>558</v>
      </c>
      <c r="C573" s="26"/>
      <c r="D573" s="26"/>
      <c r="E573" s="26"/>
      <c r="F573" s="26"/>
      <c r="G573" t="s">
        <v>88</v>
      </c>
      <c r="H573">
        <v>275</v>
      </c>
      <c r="I573" t="s">
        <v>20</v>
      </c>
      <c r="J573" s="19">
        <f t="shared" si="188"/>
        <v>1.2506770833333332</v>
      </c>
      <c r="K573" s="5">
        <f t="shared" si="171"/>
        <v>38.871043749999991</v>
      </c>
    </row>
    <row r="574" spans="2:11" x14ac:dyDescent="0.25">
      <c r="B574" s="26" t="s">
        <v>559</v>
      </c>
      <c r="C574" s="26"/>
      <c r="D574" s="26"/>
      <c r="E574" s="26"/>
      <c r="F574" s="26"/>
      <c r="G574" t="s">
        <v>88</v>
      </c>
      <c r="H574">
        <v>225</v>
      </c>
      <c r="I574" t="s">
        <v>20</v>
      </c>
      <c r="J574" s="19">
        <f t="shared" si="188"/>
        <v>1.0232812499999999</v>
      </c>
      <c r="K574" s="5">
        <f t="shared" si="171"/>
        <v>31.803581249999997</v>
      </c>
    </row>
    <row r="575" spans="2:11" x14ac:dyDescent="0.25">
      <c r="B575" s="26" t="s">
        <v>560</v>
      </c>
      <c r="C575" s="26"/>
      <c r="D575" s="26"/>
      <c r="E575" s="26"/>
      <c r="F575" s="26"/>
      <c r="G575" t="s">
        <v>88</v>
      </c>
      <c r="H575">
        <v>275</v>
      </c>
      <c r="I575" t="s">
        <v>20</v>
      </c>
      <c r="J575" s="19">
        <f t="shared" si="188"/>
        <v>1.2506770833333332</v>
      </c>
      <c r="K575" s="5">
        <f t="shared" si="171"/>
        <v>38.871043749999991</v>
      </c>
    </row>
    <row r="576" spans="2:11" x14ac:dyDescent="0.25">
      <c r="B576" s="26" t="s">
        <v>561</v>
      </c>
      <c r="C576" s="26"/>
      <c r="D576" s="26"/>
      <c r="E576" s="26"/>
      <c r="F576" s="26"/>
      <c r="G576" t="s">
        <v>88</v>
      </c>
      <c r="H576">
        <v>175</v>
      </c>
      <c r="I576" t="s">
        <v>20</v>
      </c>
      <c r="J576" s="19">
        <f t="shared" si="188"/>
        <v>0.79588541666666668</v>
      </c>
      <c r="K576" s="5">
        <f t="shared" si="171"/>
        <v>24.736118749999999</v>
      </c>
    </row>
    <row r="577" spans="2:11" x14ac:dyDescent="0.25">
      <c r="B577" s="26" t="s">
        <v>562</v>
      </c>
      <c r="C577" s="26"/>
      <c r="D577" s="26"/>
      <c r="E577" s="26"/>
      <c r="F577" s="26"/>
      <c r="G577" t="s">
        <v>88</v>
      </c>
      <c r="H577">
        <v>215</v>
      </c>
      <c r="I577" t="s">
        <v>20</v>
      </c>
      <c r="J577" s="19">
        <f t="shared" si="188"/>
        <v>0.97780208333333329</v>
      </c>
      <c r="K577" s="5">
        <f t="shared" si="171"/>
        <v>30.390088749999997</v>
      </c>
    </row>
    <row r="578" spans="2:11" x14ac:dyDescent="0.25">
      <c r="B578" s="26" t="s">
        <v>563</v>
      </c>
      <c r="C578" s="26"/>
      <c r="D578" s="26"/>
      <c r="E578" s="26"/>
      <c r="F578" s="26"/>
      <c r="G578" t="s">
        <v>88</v>
      </c>
      <c r="H578">
        <v>100</v>
      </c>
      <c r="I578" t="s">
        <v>20</v>
      </c>
      <c r="J578" s="19">
        <f t="shared" si="188"/>
        <v>0.45479166666666665</v>
      </c>
      <c r="K578" s="5">
        <f t="shared" si="171"/>
        <v>14.134924999999999</v>
      </c>
    </row>
    <row r="579" spans="2:11" x14ac:dyDescent="0.25">
      <c r="B579" s="26" t="s">
        <v>564</v>
      </c>
      <c r="C579" s="26"/>
      <c r="D579" s="26"/>
      <c r="E579" s="26"/>
      <c r="F579" s="26"/>
      <c r="G579" t="s">
        <v>281</v>
      </c>
      <c r="H579">
        <v>75</v>
      </c>
      <c r="I579" t="s">
        <v>20</v>
      </c>
      <c r="J579" s="19">
        <f t="shared" si="188"/>
        <v>0.34109374999999997</v>
      </c>
      <c r="K579" s="5">
        <f t="shared" si="171"/>
        <v>10.601193749999998</v>
      </c>
    </row>
    <row r="580" spans="2:11" x14ac:dyDescent="0.25">
      <c r="B580" s="26" t="s">
        <v>565</v>
      </c>
      <c r="C580" s="26"/>
      <c r="D580" s="26"/>
      <c r="E580" s="26"/>
      <c r="F580" s="26"/>
      <c r="G580" t="s">
        <v>281</v>
      </c>
      <c r="H580">
        <v>35</v>
      </c>
      <c r="I580" t="s">
        <v>20</v>
      </c>
      <c r="J580" s="19">
        <f t="shared" si="188"/>
        <v>0.15917708333333333</v>
      </c>
      <c r="K580" s="5">
        <f t="shared" ref="K580:K643" si="189">$K$54*J580</f>
        <v>4.94722375</v>
      </c>
    </row>
    <row r="581" spans="2:11" x14ac:dyDescent="0.25">
      <c r="B581" s="26" t="s">
        <v>566</v>
      </c>
      <c r="C581" s="26"/>
      <c r="D581" s="26"/>
      <c r="E581" s="26"/>
      <c r="F581" s="26"/>
      <c r="G581" t="s">
        <v>281</v>
      </c>
      <c r="H581">
        <v>75</v>
      </c>
      <c r="I581" t="s">
        <v>20</v>
      </c>
      <c r="J581" s="19">
        <f t="shared" si="188"/>
        <v>0.34109374999999997</v>
      </c>
      <c r="K581" s="5">
        <f t="shared" si="189"/>
        <v>10.601193749999998</v>
      </c>
    </row>
    <row r="582" spans="2:11" x14ac:dyDescent="0.25">
      <c r="B582" s="26" t="s">
        <v>567</v>
      </c>
      <c r="C582" s="26"/>
      <c r="D582" s="26"/>
      <c r="E582" s="26"/>
      <c r="F582" s="26"/>
      <c r="G582" t="s">
        <v>281</v>
      </c>
      <c r="H582">
        <v>45</v>
      </c>
      <c r="I582" t="s">
        <v>20</v>
      </c>
      <c r="J582" s="19">
        <f t="shared" si="188"/>
        <v>0.20465624999999998</v>
      </c>
      <c r="K582" s="5">
        <f t="shared" si="189"/>
        <v>6.3607162499999994</v>
      </c>
    </row>
    <row r="583" spans="2:11" x14ac:dyDescent="0.25">
      <c r="B583" s="26" t="s">
        <v>568</v>
      </c>
      <c r="C583" s="26"/>
      <c r="D583" s="26"/>
      <c r="E583" s="26"/>
      <c r="F583" s="26"/>
      <c r="G583" t="s">
        <v>88</v>
      </c>
      <c r="H583">
        <v>5</v>
      </c>
      <c r="I583" t="s">
        <v>20</v>
      </c>
      <c r="J583" s="19">
        <f t="shared" si="188"/>
        <v>2.2739583333333334E-2</v>
      </c>
      <c r="K583" s="5">
        <f t="shared" si="189"/>
        <v>0.70674625000000002</v>
      </c>
    </row>
    <row r="584" spans="2:11" x14ac:dyDescent="0.25">
      <c r="B584" s="26" t="s">
        <v>569</v>
      </c>
      <c r="C584" s="26"/>
      <c r="D584" s="26"/>
      <c r="E584" s="26"/>
      <c r="F584" s="26"/>
      <c r="G584" t="s">
        <v>88</v>
      </c>
      <c r="H584">
        <v>4</v>
      </c>
      <c r="I584" t="s">
        <v>20</v>
      </c>
      <c r="J584" s="19">
        <f t="shared" si="188"/>
        <v>1.8191666666666668E-2</v>
      </c>
      <c r="K584" s="5">
        <f t="shared" si="189"/>
        <v>0.56539700000000004</v>
      </c>
    </row>
    <row r="585" spans="2:11" x14ac:dyDescent="0.25">
      <c r="B585" s="26" t="s">
        <v>570</v>
      </c>
      <c r="C585" s="26"/>
      <c r="D585" s="26"/>
      <c r="E585" s="26"/>
      <c r="F585" s="26"/>
      <c r="G585" t="s">
        <v>99</v>
      </c>
      <c r="H585">
        <v>50</v>
      </c>
      <c r="I585" t="s">
        <v>20</v>
      </c>
      <c r="J585" s="19">
        <f t="shared" si="188"/>
        <v>0.22739583333333332</v>
      </c>
      <c r="K585" s="5">
        <f t="shared" si="189"/>
        <v>7.0674624999999995</v>
      </c>
    </row>
    <row r="586" spans="2:11" x14ac:dyDescent="0.25">
      <c r="B586" s="26" t="s">
        <v>571</v>
      </c>
      <c r="C586" s="26"/>
      <c r="D586" s="26"/>
      <c r="E586" s="26"/>
      <c r="F586" s="26"/>
      <c r="G586" t="s">
        <v>99</v>
      </c>
      <c r="H586">
        <v>30</v>
      </c>
      <c r="I586" t="s">
        <v>20</v>
      </c>
      <c r="J586" s="19">
        <f t="shared" si="188"/>
        <v>0.13643750000000002</v>
      </c>
      <c r="K586" s="5">
        <f t="shared" si="189"/>
        <v>4.2404774999999999</v>
      </c>
    </row>
    <row r="587" spans="2:11" x14ac:dyDescent="0.25">
      <c r="B587" s="26" t="s">
        <v>572</v>
      </c>
      <c r="C587" s="26"/>
      <c r="D587" s="26"/>
      <c r="E587" s="26"/>
      <c r="F587" s="26"/>
      <c r="G587" t="s">
        <v>88</v>
      </c>
      <c r="H587">
        <v>16</v>
      </c>
      <c r="I587" t="s">
        <v>20</v>
      </c>
      <c r="J587" s="19">
        <f t="shared" si="188"/>
        <v>7.2766666666666674E-2</v>
      </c>
      <c r="K587" s="5">
        <f t="shared" si="189"/>
        <v>2.2615880000000002</v>
      </c>
    </row>
    <row r="588" spans="2:11" x14ac:dyDescent="0.25">
      <c r="B588" s="26" t="s">
        <v>573</v>
      </c>
      <c r="C588" s="26"/>
      <c r="D588" s="26"/>
      <c r="E588" s="26"/>
      <c r="F588" s="26"/>
      <c r="G588" t="s">
        <v>88</v>
      </c>
      <c r="H588">
        <v>40</v>
      </c>
      <c r="I588" t="s">
        <v>20</v>
      </c>
      <c r="J588" s="19">
        <f t="shared" si="188"/>
        <v>0.18191666666666667</v>
      </c>
      <c r="K588" s="5">
        <f t="shared" si="189"/>
        <v>5.6539700000000002</v>
      </c>
    </row>
    <row r="589" spans="2:11" x14ac:dyDescent="0.25">
      <c r="B589" s="26" t="s">
        <v>574</v>
      </c>
      <c r="C589" s="26"/>
      <c r="D589" s="26"/>
      <c r="E589" s="26"/>
      <c r="F589" s="26"/>
      <c r="G589" t="s">
        <v>88</v>
      </c>
      <c r="H589">
        <v>20</v>
      </c>
      <c r="I589" t="s">
        <v>20</v>
      </c>
      <c r="J589" s="19">
        <f t="shared" si="188"/>
        <v>9.0958333333333335E-2</v>
      </c>
      <c r="K589" s="5">
        <f t="shared" si="189"/>
        <v>2.8269850000000001</v>
      </c>
    </row>
    <row r="590" spans="2:11" x14ac:dyDescent="0.25">
      <c r="B590" s="26" t="s">
        <v>575</v>
      </c>
      <c r="C590" s="26"/>
      <c r="D590" s="26"/>
      <c r="E590" s="26"/>
      <c r="F590" s="26"/>
      <c r="G590" t="s">
        <v>88</v>
      </c>
      <c r="H590">
        <v>70</v>
      </c>
      <c r="I590" t="s">
        <v>20</v>
      </c>
      <c r="J590" s="19">
        <f t="shared" si="188"/>
        <v>0.31835416666666666</v>
      </c>
      <c r="K590" s="5">
        <f t="shared" si="189"/>
        <v>9.8944475000000001</v>
      </c>
    </row>
    <row r="591" spans="2:11" x14ac:dyDescent="0.25">
      <c r="B591" s="26" t="s">
        <v>576</v>
      </c>
      <c r="C591" s="26"/>
      <c r="D591" s="26"/>
      <c r="E591" s="26"/>
      <c r="F591" s="26"/>
      <c r="G591" t="s">
        <v>88</v>
      </c>
      <c r="H591">
        <v>750</v>
      </c>
      <c r="I591" t="s">
        <v>20</v>
      </c>
      <c r="J591" s="19">
        <f t="shared" si="188"/>
        <v>3.4109374999999997</v>
      </c>
      <c r="K591" s="5">
        <f t="shared" si="189"/>
        <v>106.01193749999999</v>
      </c>
    </row>
    <row r="592" spans="2:11" x14ac:dyDescent="0.25">
      <c r="B592" s="26" t="s">
        <v>577</v>
      </c>
      <c r="C592" s="26"/>
      <c r="D592" s="26"/>
      <c r="E592" s="26"/>
      <c r="F592" s="26"/>
      <c r="G592">
        <v>4</v>
      </c>
      <c r="H592">
        <v>70</v>
      </c>
      <c r="I592" t="s">
        <v>20</v>
      </c>
      <c r="J592" s="19">
        <f t="shared" si="188"/>
        <v>0.31835416666666666</v>
      </c>
      <c r="K592" s="5">
        <f t="shared" si="189"/>
        <v>9.8944475000000001</v>
      </c>
    </row>
    <row r="593" spans="2:11" x14ac:dyDescent="0.25">
      <c r="B593" s="26" t="s">
        <v>578</v>
      </c>
      <c r="C593" s="26"/>
      <c r="D593" s="26"/>
      <c r="E593" s="26"/>
      <c r="F593" s="26"/>
      <c r="G593" t="s">
        <v>88</v>
      </c>
      <c r="H593">
        <v>30</v>
      </c>
      <c r="I593" t="s">
        <v>20</v>
      </c>
      <c r="J593" s="19">
        <f t="shared" si="188"/>
        <v>0.13643750000000002</v>
      </c>
      <c r="K593" s="5">
        <f t="shared" si="189"/>
        <v>4.2404774999999999</v>
      </c>
    </row>
    <row r="594" spans="2:11" x14ac:dyDescent="0.25">
      <c r="B594" s="26" t="s">
        <v>579</v>
      </c>
      <c r="C594" s="26"/>
      <c r="D594" s="26"/>
      <c r="E594" s="26"/>
      <c r="F594" s="26"/>
      <c r="G594" t="s">
        <v>88</v>
      </c>
      <c r="H594">
        <v>36</v>
      </c>
      <c r="I594" t="s">
        <v>20</v>
      </c>
      <c r="J594" s="19">
        <f t="shared" si="188"/>
        <v>0.16372500000000001</v>
      </c>
      <c r="K594" s="5">
        <f t="shared" si="189"/>
        <v>5.0885730000000002</v>
      </c>
    </row>
    <row r="595" spans="2:11" ht="15.75" thickBot="1" x14ac:dyDescent="0.3"/>
    <row r="596" spans="2:11" ht="15.75" thickBot="1" x14ac:dyDescent="0.3">
      <c r="B596" s="25" t="s">
        <v>595</v>
      </c>
      <c r="C596" s="26"/>
      <c r="D596" s="26"/>
      <c r="E596" s="26"/>
      <c r="F596" s="26"/>
    </row>
    <row r="597" spans="2:11" x14ac:dyDescent="0.25">
      <c r="B597" s="26" t="s">
        <v>580</v>
      </c>
      <c r="C597" s="26"/>
      <c r="D597" s="26"/>
      <c r="E597" s="26"/>
      <c r="F597" s="26"/>
      <c r="G597" t="s">
        <v>88</v>
      </c>
      <c r="H597" s="27">
        <v>6000</v>
      </c>
      <c r="I597" t="s">
        <v>20</v>
      </c>
      <c r="J597" s="19">
        <f t="shared" ref="J597" si="190">+H597/72000*$G$54</f>
        <v>27.287499999999998</v>
      </c>
      <c r="K597" s="5">
        <f t="shared" si="189"/>
        <v>848.0954999999999</v>
      </c>
    </row>
    <row r="598" spans="2:11" x14ac:dyDescent="0.25">
      <c r="B598" s="26" t="s">
        <v>581</v>
      </c>
      <c r="C598" s="26"/>
      <c r="D598" s="26"/>
      <c r="E598" s="26"/>
      <c r="F598" s="26"/>
      <c r="G598" t="s">
        <v>88</v>
      </c>
      <c r="H598" s="27">
        <v>3500</v>
      </c>
      <c r="I598" t="s">
        <v>20</v>
      </c>
      <c r="J598" s="19">
        <f t="shared" ref="J598" si="191">+H598/72000*$G$54</f>
        <v>15.917708333333334</v>
      </c>
      <c r="K598" s="5">
        <f t="shared" si="189"/>
        <v>494.722375</v>
      </c>
    </row>
    <row r="599" spans="2:11" x14ac:dyDescent="0.25">
      <c r="B599" s="26" t="s">
        <v>582</v>
      </c>
      <c r="C599" s="26"/>
      <c r="D599" s="26"/>
      <c r="E599" s="26"/>
      <c r="F599" s="26"/>
      <c r="G599" t="s">
        <v>88</v>
      </c>
      <c r="H599" s="27">
        <v>3000</v>
      </c>
      <c r="I599" t="s">
        <v>20</v>
      </c>
      <c r="J599" s="19">
        <f t="shared" ref="J599" si="192">+H599/72000*$G$54</f>
        <v>13.643749999999999</v>
      </c>
      <c r="K599" s="5">
        <f t="shared" si="189"/>
        <v>424.04774999999995</v>
      </c>
    </row>
    <row r="600" spans="2:11" x14ac:dyDescent="0.25">
      <c r="B600" s="26" t="s">
        <v>583</v>
      </c>
      <c r="C600" s="26"/>
      <c r="D600" s="26"/>
      <c r="E600" s="26"/>
      <c r="F600" s="26"/>
      <c r="G600" t="s">
        <v>88</v>
      </c>
      <c r="H600" s="27">
        <v>7500</v>
      </c>
      <c r="I600" t="s">
        <v>20</v>
      </c>
      <c r="J600" s="19">
        <f t="shared" ref="J600:J615" si="193">+H600/72000*$G$54</f>
        <v>34.109375</v>
      </c>
      <c r="K600" s="5">
        <f t="shared" si="189"/>
        <v>1060.119375</v>
      </c>
    </row>
    <row r="601" spans="2:11" x14ac:dyDescent="0.25">
      <c r="B601" s="26" t="s">
        <v>584</v>
      </c>
      <c r="C601" s="26"/>
      <c r="D601" s="26"/>
      <c r="E601" s="26"/>
      <c r="F601" s="26"/>
      <c r="G601" t="s">
        <v>88</v>
      </c>
      <c r="H601" s="27">
        <v>4000</v>
      </c>
      <c r="I601" t="s">
        <v>20</v>
      </c>
      <c r="J601" s="19">
        <f t="shared" si="193"/>
        <v>18.191666666666666</v>
      </c>
      <c r="K601" s="5">
        <f t="shared" si="189"/>
        <v>565.39699999999993</v>
      </c>
    </row>
    <row r="602" spans="2:11" x14ac:dyDescent="0.25">
      <c r="B602" s="26" t="s">
        <v>589</v>
      </c>
      <c r="C602" s="26"/>
      <c r="D602" s="26"/>
      <c r="E602" s="26"/>
      <c r="F602" s="26"/>
      <c r="G602" t="s">
        <v>88</v>
      </c>
      <c r="H602" s="27">
        <v>7000</v>
      </c>
      <c r="I602" t="s">
        <v>20</v>
      </c>
      <c r="J602" s="19">
        <f t="shared" si="193"/>
        <v>31.835416666666667</v>
      </c>
      <c r="K602" s="5">
        <f t="shared" si="189"/>
        <v>989.44475</v>
      </c>
    </row>
    <row r="603" spans="2:11" x14ac:dyDescent="0.25">
      <c r="B603" s="26" t="s">
        <v>585</v>
      </c>
      <c r="C603" s="26"/>
      <c r="D603" s="26"/>
      <c r="E603" s="26"/>
      <c r="F603" s="26"/>
      <c r="G603" t="s">
        <v>88</v>
      </c>
      <c r="H603" s="27">
        <v>1500</v>
      </c>
      <c r="I603" t="s">
        <v>20</v>
      </c>
      <c r="J603" s="19">
        <f t="shared" si="193"/>
        <v>6.8218749999999995</v>
      </c>
      <c r="K603" s="5">
        <f t="shared" si="189"/>
        <v>212.02387499999998</v>
      </c>
    </row>
    <row r="604" spans="2:11" x14ac:dyDescent="0.25">
      <c r="B604" s="26" t="s">
        <v>586</v>
      </c>
      <c r="C604" s="26"/>
      <c r="D604" s="26"/>
      <c r="E604" s="26"/>
      <c r="F604" s="26"/>
      <c r="G604" t="s">
        <v>88</v>
      </c>
      <c r="H604" s="27">
        <v>800</v>
      </c>
      <c r="I604" t="s">
        <v>20</v>
      </c>
      <c r="J604" s="19">
        <f t="shared" si="193"/>
        <v>3.6383333333333332</v>
      </c>
      <c r="K604" s="5">
        <f t="shared" si="189"/>
        <v>113.07939999999999</v>
      </c>
    </row>
    <row r="605" spans="2:11" x14ac:dyDescent="0.25">
      <c r="B605" s="26" t="s">
        <v>587</v>
      </c>
      <c r="C605" s="26"/>
      <c r="D605" s="26"/>
      <c r="E605" s="26"/>
      <c r="F605" s="26"/>
      <c r="G605" t="s">
        <v>281</v>
      </c>
      <c r="H605" s="27">
        <v>200</v>
      </c>
      <c r="I605" t="s">
        <v>20</v>
      </c>
      <c r="J605" s="19">
        <f t="shared" si="193"/>
        <v>0.9095833333333333</v>
      </c>
      <c r="K605" s="5">
        <f t="shared" si="189"/>
        <v>28.269849999999998</v>
      </c>
    </row>
    <row r="606" spans="2:11" x14ac:dyDescent="0.25">
      <c r="B606" s="26" t="s">
        <v>588</v>
      </c>
      <c r="C606" s="26"/>
      <c r="D606" s="26"/>
      <c r="E606" s="26"/>
      <c r="F606" s="26"/>
      <c r="G606" t="s">
        <v>281</v>
      </c>
      <c r="H606" s="27">
        <v>100</v>
      </c>
      <c r="I606" t="s">
        <v>20</v>
      </c>
      <c r="J606" s="19">
        <f t="shared" si="193"/>
        <v>0.45479166666666665</v>
      </c>
      <c r="K606" s="5">
        <f t="shared" si="189"/>
        <v>14.134924999999999</v>
      </c>
    </row>
    <row r="607" spans="2:11" x14ac:dyDescent="0.25">
      <c r="B607" s="26" t="s">
        <v>590</v>
      </c>
      <c r="C607" s="26"/>
      <c r="D607" s="26"/>
      <c r="E607" s="26"/>
      <c r="F607" s="26"/>
      <c r="G607" t="s">
        <v>88</v>
      </c>
      <c r="H607" s="27">
        <v>100</v>
      </c>
      <c r="I607" t="s">
        <v>20</v>
      </c>
      <c r="J607" s="19">
        <f t="shared" si="193"/>
        <v>0.45479166666666665</v>
      </c>
      <c r="K607" s="5">
        <f t="shared" si="189"/>
        <v>14.134924999999999</v>
      </c>
    </row>
    <row r="608" spans="2:11" x14ac:dyDescent="0.25">
      <c r="B608" s="26" t="s">
        <v>591</v>
      </c>
      <c r="C608" s="26"/>
      <c r="D608" s="26"/>
      <c r="E608" s="26"/>
      <c r="F608" s="26"/>
      <c r="G608" t="s">
        <v>88</v>
      </c>
      <c r="H608" s="27">
        <v>12</v>
      </c>
      <c r="I608" t="s">
        <v>20</v>
      </c>
      <c r="J608" s="19">
        <f t="shared" si="193"/>
        <v>5.4574999999999999E-2</v>
      </c>
      <c r="K608" s="5">
        <f t="shared" si="189"/>
        <v>1.6961909999999998</v>
      </c>
    </row>
    <row r="609" spans="2:11" x14ac:dyDescent="0.25">
      <c r="B609" s="26" t="s">
        <v>592</v>
      </c>
      <c r="C609" s="26"/>
      <c r="D609" s="26"/>
      <c r="E609" s="26"/>
      <c r="F609" s="26"/>
      <c r="G609" t="s">
        <v>281</v>
      </c>
      <c r="H609" s="27">
        <v>4</v>
      </c>
      <c r="I609" t="s">
        <v>20</v>
      </c>
      <c r="J609" s="19">
        <f t="shared" si="193"/>
        <v>1.8191666666666668E-2</v>
      </c>
      <c r="K609" s="5">
        <f t="shared" si="189"/>
        <v>0.56539700000000004</v>
      </c>
    </row>
    <row r="610" spans="2:11" x14ac:dyDescent="0.25">
      <c r="B610" s="26" t="s">
        <v>593</v>
      </c>
      <c r="C610" s="26"/>
      <c r="D610" s="26"/>
      <c r="E610" s="26"/>
      <c r="F610" s="26"/>
      <c r="G610" t="s">
        <v>281</v>
      </c>
      <c r="H610" s="27">
        <v>8</v>
      </c>
      <c r="I610" t="s">
        <v>20</v>
      </c>
      <c r="J610" s="19">
        <f t="shared" si="193"/>
        <v>3.6383333333333337E-2</v>
      </c>
      <c r="K610" s="5">
        <f t="shared" si="189"/>
        <v>1.1307940000000001</v>
      </c>
    </row>
    <row r="611" spans="2:11" x14ac:dyDescent="0.25">
      <c r="B611" s="26" t="s">
        <v>594</v>
      </c>
      <c r="C611" s="26"/>
      <c r="D611" s="26"/>
      <c r="E611" s="26"/>
      <c r="F611" s="26"/>
      <c r="G611" t="s">
        <v>281</v>
      </c>
      <c r="H611" s="27">
        <v>4</v>
      </c>
      <c r="I611" t="s">
        <v>20</v>
      </c>
      <c r="J611" s="19">
        <f t="shared" si="193"/>
        <v>1.8191666666666668E-2</v>
      </c>
      <c r="K611" s="5">
        <f t="shared" si="189"/>
        <v>0.56539700000000004</v>
      </c>
    </row>
    <row r="612" spans="2:11" x14ac:dyDescent="0.25">
      <c r="B612" s="26" t="s">
        <v>596</v>
      </c>
      <c r="C612" s="26"/>
      <c r="D612" s="26"/>
      <c r="E612" s="26"/>
      <c r="F612" s="26"/>
      <c r="G612" t="s">
        <v>281</v>
      </c>
      <c r="H612" s="27">
        <v>150</v>
      </c>
      <c r="I612" t="s">
        <v>20</v>
      </c>
      <c r="J612" s="19">
        <f t="shared" si="193"/>
        <v>0.68218749999999995</v>
      </c>
      <c r="K612" s="5">
        <f t="shared" si="189"/>
        <v>21.202387499999997</v>
      </c>
    </row>
    <row r="613" spans="2:11" x14ac:dyDescent="0.25">
      <c r="B613" s="26" t="s">
        <v>597</v>
      </c>
      <c r="C613" s="26"/>
      <c r="D613" s="26"/>
      <c r="E613" s="26"/>
      <c r="F613" s="26"/>
      <c r="G613" t="s">
        <v>88</v>
      </c>
      <c r="H613" s="27">
        <v>50</v>
      </c>
      <c r="I613" t="s">
        <v>20</v>
      </c>
      <c r="J613" s="19">
        <f t="shared" si="193"/>
        <v>0.22739583333333332</v>
      </c>
      <c r="K613" s="5">
        <f t="shared" si="189"/>
        <v>7.0674624999999995</v>
      </c>
    </row>
    <row r="614" spans="2:11" x14ac:dyDescent="0.25">
      <c r="B614" s="26" t="s">
        <v>598</v>
      </c>
      <c r="C614" s="26"/>
      <c r="D614" s="26"/>
      <c r="E614" s="26"/>
      <c r="F614" s="26"/>
      <c r="G614" t="s">
        <v>88</v>
      </c>
      <c r="H614" s="27">
        <v>75</v>
      </c>
      <c r="I614" t="s">
        <v>20</v>
      </c>
      <c r="J614" s="19">
        <f t="shared" si="193"/>
        <v>0.34109374999999997</v>
      </c>
      <c r="K614" s="5">
        <f t="shared" si="189"/>
        <v>10.601193749999998</v>
      </c>
    </row>
    <row r="615" spans="2:11" x14ac:dyDescent="0.25">
      <c r="B615" s="26" t="s">
        <v>599</v>
      </c>
      <c r="C615" s="26"/>
      <c r="D615" s="26"/>
      <c r="E615" s="26"/>
      <c r="F615" s="26"/>
      <c r="G615" t="s">
        <v>281</v>
      </c>
      <c r="H615" s="27">
        <v>30</v>
      </c>
      <c r="I615" t="s">
        <v>20</v>
      </c>
      <c r="J615" s="19">
        <f t="shared" si="193"/>
        <v>0.13643750000000002</v>
      </c>
      <c r="K615" s="5">
        <f t="shared" si="189"/>
        <v>4.2404774999999999</v>
      </c>
    </row>
    <row r="616" spans="2:11" ht="15.75" thickBot="1" x14ac:dyDescent="0.3"/>
    <row r="617" spans="2:11" ht="15.75" thickBot="1" x14ac:dyDescent="0.3">
      <c r="B617" s="25" t="s">
        <v>600</v>
      </c>
      <c r="C617" s="26"/>
      <c r="D617" s="26"/>
      <c r="E617" s="26"/>
      <c r="F617" s="26"/>
    </row>
    <row r="618" spans="2:11" x14ac:dyDescent="0.25">
      <c r="B618" s="26" t="s">
        <v>601</v>
      </c>
      <c r="C618" s="26"/>
      <c r="D618" s="26"/>
      <c r="E618" s="26"/>
      <c r="F618" s="26"/>
      <c r="G618" t="s">
        <v>88</v>
      </c>
      <c r="H618" s="27">
        <v>1500</v>
      </c>
      <c r="I618" t="s">
        <v>20</v>
      </c>
      <c r="J618" s="19">
        <f t="shared" ref="J618" si="194">+H618/72000*$G$54</f>
        <v>6.8218749999999995</v>
      </c>
      <c r="K618" s="5">
        <f t="shared" si="189"/>
        <v>212.02387499999998</v>
      </c>
    </row>
    <row r="619" spans="2:11" x14ac:dyDescent="0.25">
      <c r="B619" s="26" t="s">
        <v>602</v>
      </c>
      <c r="C619" s="26"/>
      <c r="D619" s="26"/>
      <c r="E619" s="26"/>
      <c r="F619" s="26"/>
      <c r="G619" t="s">
        <v>88</v>
      </c>
      <c r="H619" s="27">
        <v>1250</v>
      </c>
      <c r="I619" t="s">
        <v>20</v>
      </c>
      <c r="J619" s="19">
        <f t="shared" ref="J619" si="195">+H619/72000*$G$54</f>
        <v>5.684895833333333</v>
      </c>
      <c r="K619" s="5">
        <f t="shared" si="189"/>
        <v>176.68656249999998</v>
      </c>
    </row>
    <row r="620" spans="2:11" x14ac:dyDescent="0.25">
      <c r="B620" s="26" t="s">
        <v>603</v>
      </c>
      <c r="C620" s="26"/>
      <c r="D620" s="26"/>
      <c r="E620" s="26"/>
      <c r="F620" s="26"/>
      <c r="G620" t="s">
        <v>88</v>
      </c>
      <c r="H620" s="27">
        <v>2000</v>
      </c>
      <c r="I620" t="s">
        <v>20</v>
      </c>
      <c r="J620" s="19">
        <f t="shared" ref="J620" si="196">+H620/72000*$G$54</f>
        <v>9.0958333333333332</v>
      </c>
      <c r="K620" s="5">
        <f t="shared" si="189"/>
        <v>282.69849999999997</v>
      </c>
    </row>
    <row r="621" spans="2:11" x14ac:dyDescent="0.25">
      <c r="B621" s="26" t="s">
        <v>604</v>
      </c>
      <c r="C621" s="26"/>
      <c r="D621" s="26"/>
      <c r="E621" s="26"/>
      <c r="F621" s="26"/>
      <c r="G621" t="s">
        <v>88</v>
      </c>
      <c r="H621">
        <v>250</v>
      </c>
      <c r="I621" t="s">
        <v>20</v>
      </c>
      <c r="J621" s="19">
        <f t="shared" ref="J621" si="197">+H621/72000*$G$54</f>
        <v>1.1369791666666667</v>
      </c>
      <c r="K621" s="5">
        <f t="shared" si="189"/>
        <v>35.337312499999996</v>
      </c>
    </row>
    <row r="622" spans="2:11" ht="15.75" thickBot="1" x14ac:dyDescent="0.3"/>
    <row r="623" spans="2:11" ht="15.75" thickBot="1" x14ac:dyDescent="0.3">
      <c r="B623" s="25" t="s">
        <v>605</v>
      </c>
      <c r="C623" s="26"/>
      <c r="D623" s="26"/>
      <c r="E623" s="26"/>
      <c r="F623" s="26"/>
    </row>
    <row r="624" spans="2:11" x14ac:dyDescent="0.25">
      <c r="B624" s="26" t="s">
        <v>606</v>
      </c>
      <c r="C624" s="26"/>
      <c r="D624" s="26"/>
      <c r="E624" s="26"/>
      <c r="F624" s="26"/>
      <c r="G624" t="s">
        <v>88</v>
      </c>
      <c r="H624">
        <v>250</v>
      </c>
      <c r="I624" t="s">
        <v>20</v>
      </c>
      <c r="J624" s="19">
        <f t="shared" ref="J624" si="198">+H624/72000*$G$54</f>
        <v>1.1369791666666667</v>
      </c>
      <c r="K624" s="5">
        <f t="shared" si="189"/>
        <v>35.337312499999996</v>
      </c>
    </row>
    <row r="625" spans="2:11" x14ac:dyDescent="0.25">
      <c r="B625" s="26" t="s">
        <v>607</v>
      </c>
      <c r="C625" s="26"/>
      <c r="D625" s="26"/>
      <c r="E625" s="26"/>
      <c r="F625" s="26"/>
      <c r="G625" t="s">
        <v>88</v>
      </c>
      <c r="H625">
        <v>400</v>
      </c>
      <c r="I625" t="s">
        <v>20</v>
      </c>
      <c r="J625" s="19">
        <f t="shared" ref="J625" si="199">+H625/72000*$G$54</f>
        <v>1.8191666666666666</v>
      </c>
      <c r="K625" s="5">
        <f t="shared" si="189"/>
        <v>56.539699999999996</v>
      </c>
    </row>
    <row r="626" spans="2:11" x14ac:dyDescent="0.25">
      <c r="B626" s="26" t="s">
        <v>608</v>
      </c>
      <c r="C626" s="26"/>
      <c r="D626" s="26"/>
      <c r="E626" s="26"/>
      <c r="F626" s="26"/>
      <c r="G626" t="s">
        <v>88</v>
      </c>
      <c r="H626">
        <v>200</v>
      </c>
      <c r="I626" t="s">
        <v>20</v>
      </c>
      <c r="J626" s="19">
        <f t="shared" ref="J626" si="200">+H626/72000*$G$54</f>
        <v>0.9095833333333333</v>
      </c>
      <c r="K626" s="5">
        <f t="shared" si="189"/>
        <v>28.269849999999998</v>
      </c>
    </row>
    <row r="627" spans="2:11" x14ac:dyDescent="0.25">
      <c r="B627" s="26" t="s">
        <v>609</v>
      </c>
      <c r="C627" s="26"/>
      <c r="D627" s="26"/>
      <c r="E627" s="26"/>
      <c r="F627" s="26"/>
      <c r="G627" t="s">
        <v>88</v>
      </c>
      <c r="H627">
        <v>100</v>
      </c>
      <c r="I627" t="s">
        <v>20</v>
      </c>
      <c r="J627" s="19">
        <f t="shared" ref="J627:J630" si="201">+H627/72000*$G$54</f>
        <v>0.45479166666666665</v>
      </c>
      <c r="K627" s="5">
        <f t="shared" si="189"/>
        <v>14.134924999999999</v>
      </c>
    </row>
    <row r="628" spans="2:11" x14ac:dyDescent="0.25">
      <c r="B628" s="26" t="s">
        <v>610</v>
      </c>
      <c r="C628" s="26"/>
      <c r="D628" s="26"/>
      <c r="E628" s="26"/>
      <c r="F628" s="26"/>
      <c r="G628" t="s">
        <v>88</v>
      </c>
      <c r="H628">
        <v>50</v>
      </c>
      <c r="I628" t="s">
        <v>20</v>
      </c>
      <c r="J628" s="19">
        <f t="shared" si="201"/>
        <v>0.22739583333333332</v>
      </c>
      <c r="K628" s="5">
        <f t="shared" si="189"/>
        <v>7.0674624999999995</v>
      </c>
    </row>
    <row r="629" spans="2:11" x14ac:dyDescent="0.25">
      <c r="B629" s="26" t="s">
        <v>611</v>
      </c>
      <c r="C629" s="26"/>
      <c r="D629" s="26"/>
      <c r="E629" s="26"/>
      <c r="F629" s="26"/>
      <c r="G629" t="s">
        <v>88</v>
      </c>
      <c r="H629">
        <v>35</v>
      </c>
      <c r="I629" t="s">
        <v>20</v>
      </c>
      <c r="J629" s="19">
        <f t="shared" si="201"/>
        <v>0.15917708333333333</v>
      </c>
      <c r="K629" s="5">
        <f t="shared" si="189"/>
        <v>4.94722375</v>
      </c>
    </row>
    <row r="630" spans="2:11" x14ac:dyDescent="0.25">
      <c r="B630" s="26" t="s">
        <v>612</v>
      </c>
      <c r="C630" s="26"/>
      <c r="D630" s="26"/>
      <c r="E630" s="26"/>
      <c r="F630" s="26"/>
      <c r="G630" t="s">
        <v>88</v>
      </c>
      <c r="H630">
        <v>60</v>
      </c>
      <c r="I630" t="s">
        <v>20</v>
      </c>
      <c r="J630" s="19">
        <f t="shared" si="201"/>
        <v>0.27287500000000003</v>
      </c>
      <c r="K630" s="5">
        <f t="shared" si="189"/>
        <v>8.4809549999999998</v>
      </c>
    </row>
    <row r="631" spans="2:11" ht="15.75" thickBot="1" x14ac:dyDescent="0.3"/>
    <row r="632" spans="2:11" ht="15.75" thickBot="1" x14ac:dyDescent="0.3">
      <c r="B632" s="25" t="s">
        <v>613</v>
      </c>
      <c r="C632" s="26"/>
      <c r="D632" s="26"/>
      <c r="E632" s="26"/>
      <c r="F632" s="26"/>
    </row>
    <row r="633" spans="2:11" x14ac:dyDescent="0.25">
      <c r="B633" s="26" t="s">
        <v>614</v>
      </c>
      <c r="C633" s="26"/>
      <c r="D633" s="26"/>
      <c r="E633" s="26"/>
      <c r="F633" s="26"/>
      <c r="G633" t="s">
        <v>0</v>
      </c>
      <c r="H633">
        <v>100</v>
      </c>
      <c r="I633" t="s">
        <v>20</v>
      </c>
      <c r="J633" s="19">
        <f t="shared" ref="J633" si="202">+H633/72000*$G$54</f>
        <v>0.45479166666666665</v>
      </c>
      <c r="K633" s="5">
        <f t="shared" si="189"/>
        <v>14.134924999999999</v>
      </c>
    </row>
    <row r="634" spans="2:11" x14ac:dyDescent="0.25">
      <c r="B634" s="26" t="s">
        <v>615</v>
      </c>
      <c r="C634" s="26"/>
      <c r="D634" s="26"/>
      <c r="E634" s="26"/>
      <c r="F634" s="26"/>
      <c r="G634" t="s">
        <v>0</v>
      </c>
      <c r="H634">
        <v>75</v>
      </c>
      <c r="I634" t="s">
        <v>20</v>
      </c>
      <c r="J634" s="19">
        <f t="shared" ref="J634" si="203">+H634/72000*$G$54</f>
        <v>0.34109374999999997</v>
      </c>
      <c r="K634" s="5">
        <f t="shared" si="189"/>
        <v>10.601193749999998</v>
      </c>
    </row>
    <row r="635" spans="2:11" x14ac:dyDescent="0.25">
      <c r="B635" s="26" t="s">
        <v>616</v>
      </c>
      <c r="C635" s="26"/>
      <c r="D635" s="26"/>
      <c r="E635" s="26"/>
      <c r="F635" s="26"/>
      <c r="G635" t="s">
        <v>0</v>
      </c>
      <c r="H635">
        <v>60</v>
      </c>
      <c r="I635" t="s">
        <v>20</v>
      </c>
      <c r="J635" s="19">
        <f>+H634/72000*$G$54</f>
        <v>0.34109374999999997</v>
      </c>
      <c r="K635" s="5">
        <f t="shared" si="189"/>
        <v>10.601193749999998</v>
      </c>
    </row>
    <row r="636" spans="2:11" x14ac:dyDescent="0.25">
      <c r="B636" s="26" t="s">
        <v>617</v>
      </c>
      <c r="C636" s="26"/>
      <c r="D636" s="26"/>
      <c r="E636" s="26"/>
      <c r="F636" s="26"/>
      <c r="G636" t="s">
        <v>0</v>
      </c>
      <c r="H636">
        <v>50</v>
      </c>
      <c r="I636" t="s">
        <v>20</v>
      </c>
      <c r="J636" s="19">
        <f>+H635/72000*$G$54</f>
        <v>0.27287500000000003</v>
      </c>
      <c r="K636" s="5">
        <f t="shared" si="189"/>
        <v>8.4809549999999998</v>
      </c>
    </row>
    <row r="637" spans="2:11" ht="15.75" thickBot="1" x14ac:dyDescent="0.3"/>
    <row r="638" spans="2:11" ht="15.75" thickBot="1" x14ac:dyDescent="0.3">
      <c r="B638" s="25" t="s">
        <v>618</v>
      </c>
      <c r="C638" s="26"/>
      <c r="D638" s="26"/>
      <c r="E638" s="26"/>
      <c r="F638" s="26"/>
    </row>
    <row r="639" spans="2:11" x14ac:dyDescent="0.25">
      <c r="B639" s="26" t="s">
        <v>619</v>
      </c>
      <c r="C639" s="26"/>
      <c r="D639" s="26"/>
      <c r="E639" s="26"/>
      <c r="F639" s="26"/>
      <c r="G639" t="s">
        <v>88</v>
      </c>
      <c r="H639">
        <v>4</v>
      </c>
      <c r="I639" t="s">
        <v>20</v>
      </c>
      <c r="J639" s="19">
        <f t="shared" ref="J639:J649" si="204">+H639/72000*$G$54</f>
        <v>1.8191666666666668E-2</v>
      </c>
      <c r="K639" s="5">
        <f t="shared" si="189"/>
        <v>0.56539700000000004</v>
      </c>
    </row>
    <row r="640" spans="2:11" x14ac:dyDescent="0.25">
      <c r="B640" s="26" t="s">
        <v>620</v>
      </c>
      <c r="C640" s="26"/>
      <c r="D640" s="26"/>
      <c r="E640" s="26"/>
      <c r="F640" s="26"/>
      <c r="G640" t="s">
        <v>88</v>
      </c>
      <c r="H640">
        <v>4</v>
      </c>
      <c r="I640" t="s">
        <v>20</v>
      </c>
      <c r="J640" s="19">
        <f t="shared" si="204"/>
        <v>1.8191666666666668E-2</v>
      </c>
      <c r="K640" s="5">
        <f t="shared" si="189"/>
        <v>0.56539700000000004</v>
      </c>
    </row>
    <row r="641" spans="2:11" x14ac:dyDescent="0.25">
      <c r="B641" s="26" t="s">
        <v>621</v>
      </c>
      <c r="C641" s="26"/>
      <c r="D641" s="26"/>
      <c r="E641" s="26"/>
      <c r="F641" s="26"/>
      <c r="G641" t="s">
        <v>88</v>
      </c>
      <c r="H641">
        <v>6</v>
      </c>
      <c r="I641" t="s">
        <v>20</v>
      </c>
      <c r="J641" s="19">
        <f t="shared" si="204"/>
        <v>2.7287499999999999E-2</v>
      </c>
      <c r="K641" s="5">
        <f t="shared" si="189"/>
        <v>0.84809549999999989</v>
      </c>
    </row>
    <row r="642" spans="2:11" x14ac:dyDescent="0.25">
      <c r="B642" s="26" t="s">
        <v>622</v>
      </c>
      <c r="C642" s="26"/>
      <c r="D642" s="26"/>
      <c r="E642" s="26"/>
      <c r="F642" s="26"/>
      <c r="G642" t="s">
        <v>88</v>
      </c>
      <c r="H642">
        <v>6</v>
      </c>
      <c r="I642" t="s">
        <v>20</v>
      </c>
      <c r="J642" s="19">
        <f t="shared" si="204"/>
        <v>2.7287499999999999E-2</v>
      </c>
      <c r="K642" s="5">
        <f t="shared" si="189"/>
        <v>0.84809549999999989</v>
      </c>
    </row>
    <row r="643" spans="2:11" x14ac:dyDescent="0.25">
      <c r="B643" s="26" t="s">
        <v>623</v>
      </c>
      <c r="C643" s="26"/>
      <c r="D643" s="26"/>
      <c r="E643" s="26"/>
      <c r="F643" s="26"/>
      <c r="G643" t="s">
        <v>281</v>
      </c>
      <c r="H643">
        <v>12</v>
      </c>
      <c r="I643" t="s">
        <v>20</v>
      </c>
      <c r="J643" s="19">
        <f t="shared" si="204"/>
        <v>5.4574999999999999E-2</v>
      </c>
      <c r="K643" s="5">
        <f t="shared" si="189"/>
        <v>1.6961909999999998</v>
      </c>
    </row>
    <row r="644" spans="2:11" x14ac:dyDescent="0.25">
      <c r="B644" s="26" t="s">
        <v>624</v>
      </c>
      <c r="C644" s="26"/>
      <c r="D644" s="26"/>
      <c r="E644" s="26"/>
      <c r="F644" s="26"/>
      <c r="G644" t="s">
        <v>281</v>
      </c>
      <c r="H644">
        <v>6</v>
      </c>
      <c r="I644" t="s">
        <v>20</v>
      </c>
      <c r="J644" s="19">
        <f t="shared" si="204"/>
        <v>2.7287499999999999E-2</v>
      </c>
      <c r="K644" s="5">
        <f t="shared" ref="K644:K707" si="205">$K$54*J644</f>
        <v>0.84809549999999989</v>
      </c>
    </row>
    <row r="645" spans="2:11" x14ac:dyDescent="0.25">
      <c r="B645" s="26" t="s">
        <v>625</v>
      </c>
      <c r="C645" s="26"/>
      <c r="D645" s="26"/>
      <c r="E645" s="26"/>
      <c r="F645" s="26"/>
      <c r="G645" t="s">
        <v>281</v>
      </c>
      <c r="H645">
        <v>4</v>
      </c>
      <c r="I645" t="s">
        <v>20</v>
      </c>
      <c r="J645" s="19">
        <f t="shared" si="204"/>
        <v>1.8191666666666668E-2</v>
      </c>
      <c r="K645" s="5">
        <f t="shared" si="205"/>
        <v>0.56539700000000004</v>
      </c>
    </row>
    <row r="646" spans="2:11" x14ac:dyDescent="0.25">
      <c r="B646" s="26" t="s">
        <v>626</v>
      </c>
      <c r="C646" s="26"/>
      <c r="D646" s="26"/>
      <c r="E646" s="26"/>
      <c r="F646" s="26"/>
      <c r="G646" t="s">
        <v>281</v>
      </c>
      <c r="H646" s="27">
        <v>1000</v>
      </c>
      <c r="I646" t="s">
        <v>20</v>
      </c>
      <c r="J646" s="19">
        <f t="shared" si="204"/>
        <v>4.5479166666666666</v>
      </c>
      <c r="K646" s="5">
        <f t="shared" si="205"/>
        <v>141.34924999999998</v>
      </c>
    </row>
    <row r="647" spans="2:11" x14ac:dyDescent="0.25">
      <c r="B647" s="26" t="s">
        <v>627</v>
      </c>
      <c r="C647" s="26"/>
      <c r="D647" s="26"/>
      <c r="E647" s="26"/>
      <c r="F647" s="26"/>
      <c r="G647" t="s">
        <v>88</v>
      </c>
      <c r="H647">
        <v>2</v>
      </c>
      <c r="I647" t="s">
        <v>20</v>
      </c>
      <c r="J647" s="19">
        <f t="shared" si="204"/>
        <v>9.0958333333333342E-3</v>
      </c>
      <c r="K647" s="5">
        <f t="shared" si="205"/>
        <v>0.28269850000000002</v>
      </c>
    </row>
    <row r="648" spans="2:11" x14ac:dyDescent="0.25">
      <c r="B648" s="26" t="s">
        <v>628</v>
      </c>
      <c r="C648" s="26"/>
      <c r="D648" s="26"/>
      <c r="E648" s="26"/>
      <c r="F648" s="26"/>
      <c r="G648" t="s">
        <v>135</v>
      </c>
      <c r="H648">
        <v>4</v>
      </c>
      <c r="I648" t="s">
        <v>20</v>
      </c>
      <c r="J648" s="19">
        <f t="shared" si="204"/>
        <v>1.8191666666666668E-2</v>
      </c>
      <c r="K648" s="5">
        <f t="shared" si="205"/>
        <v>0.56539700000000004</v>
      </c>
    </row>
    <row r="649" spans="2:11" x14ac:dyDescent="0.25">
      <c r="B649" s="26" t="s">
        <v>629</v>
      </c>
      <c r="C649" s="26"/>
      <c r="D649" s="26"/>
      <c r="E649" s="26"/>
      <c r="F649" s="26"/>
      <c r="G649" t="s">
        <v>88</v>
      </c>
      <c r="H649">
        <v>12</v>
      </c>
      <c r="I649" t="s">
        <v>20</v>
      </c>
      <c r="J649" s="19">
        <f t="shared" si="204"/>
        <v>5.4574999999999999E-2</v>
      </c>
      <c r="K649" s="5">
        <f t="shared" si="205"/>
        <v>1.6961909999999998</v>
      </c>
    </row>
    <row r="650" spans="2:11" ht="15.75" thickBot="1" x14ac:dyDescent="0.3"/>
    <row r="651" spans="2:11" ht="15.75" thickBot="1" x14ac:dyDescent="0.3">
      <c r="B651" s="25" t="s">
        <v>630</v>
      </c>
      <c r="C651" s="26"/>
      <c r="D651" s="26"/>
      <c r="E651" s="26"/>
      <c r="F651" s="26"/>
    </row>
    <row r="652" spans="2:11" x14ac:dyDescent="0.25">
      <c r="B652" s="26" t="s">
        <v>631</v>
      </c>
      <c r="C652" s="26"/>
      <c r="D652" s="26"/>
      <c r="E652" s="26"/>
      <c r="F652" s="26"/>
      <c r="G652" t="s">
        <v>0</v>
      </c>
      <c r="H652">
        <v>24</v>
      </c>
      <c r="I652" t="s">
        <v>20</v>
      </c>
      <c r="J652" s="19">
        <f>+H652/72000*$G$54</f>
        <v>0.10915</v>
      </c>
      <c r="K652" s="5">
        <f t="shared" si="205"/>
        <v>3.3923819999999996</v>
      </c>
    </row>
    <row r="653" spans="2:11" x14ac:dyDescent="0.25">
      <c r="B653" s="26" t="s">
        <v>632</v>
      </c>
      <c r="C653" s="26"/>
      <c r="D653" s="26"/>
      <c r="E653" s="26"/>
      <c r="F653" s="26"/>
      <c r="G653" t="s">
        <v>0</v>
      </c>
      <c r="H653">
        <v>13</v>
      </c>
      <c r="I653" t="s">
        <v>20</v>
      </c>
      <c r="J653" s="19">
        <f t="shared" ref="J653:J660" si="206">+H653/72000*$G$54</f>
        <v>5.9122916666666664E-2</v>
      </c>
      <c r="K653" s="5">
        <f t="shared" si="205"/>
        <v>1.8375402499999998</v>
      </c>
    </row>
    <row r="654" spans="2:11" x14ac:dyDescent="0.25">
      <c r="B654" s="26" t="s">
        <v>633</v>
      </c>
      <c r="C654" s="26"/>
      <c r="D654" s="26"/>
      <c r="E654" s="26"/>
      <c r="F654" s="26"/>
      <c r="G654" t="s">
        <v>0</v>
      </c>
      <c r="H654">
        <v>30</v>
      </c>
      <c r="I654" t="s">
        <v>20</v>
      </c>
      <c r="J654" s="19">
        <f t="shared" si="206"/>
        <v>0.13643750000000002</v>
      </c>
      <c r="K654" s="5">
        <f t="shared" si="205"/>
        <v>4.2404774999999999</v>
      </c>
    </row>
    <row r="655" spans="2:11" x14ac:dyDescent="0.25">
      <c r="B655" s="26" t="s">
        <v>634</v>
      </c>
      <c r="C655" s="26"/>
      <c r="D655" s="26"/>
      <c r="E655" s="26"/>
      <c r="F655" s="26"/>
      <c r="G655" t="s">
        <v>0</v>
      </c>
      <c r="H655">
        <v>20</v>
      </c>
      <c r="I655" t="s">
        <v>20</v>
      </c>
      <c r="J655" s="19">
        <f t="shared" si="206"/>
        <v>9.0958333333333335E-2</v>
      </c>
      <c r="K655" s="5">
        <f t="shared" si="205"/>
        <v>2.8269850000000001</v>
      </c>
    </row>
    <row r="656" spans="2:11" x14ac:dyDescent="0.25">
      <c r="B656" s="26" t="s">
        <v>635</v>
      </c>
      <c r="C656" s="26"/>
      <c r="D656" s="26"/>
      <c r="E656" s="26"/>
      <c r="F656" s="26"/>
      <c r="G656" t="s">
        <v>0</v>
      </c>
      <c r="H656">
        <v>8</v>
      </c>
      <c r="I656" t="s">
        <v>20</v>
      </c>
      <c r="J656" s="19">
        <f t="shared" si="206"/>
        <v>3.6383333333333337E-2</v>
      </c>
      <c r="K656" s="5">
        <f t="shared" si="205"/>
        <v>1.1307940000000001</v>
      </c>
    </row>
    <row r="657" spans="2:11" x14ac:dyDescent="0.25">
      <c r="B657" s="26" t="s">
        <v>636</v>
      </c>
      <c r="C657" s="26"/>
      <c r="D657" s="26"/>
      <c r="E657" s="26"/>
      <c r="F657" s="26"/>
      <c r="G657" t="s">
        <v>0</v>
      </c>
      <c r="H657">
        <v>6</v>
      </c>
      <c r="I657" t="s">
        <v>20</v>
      </c>
      <c r="J657" s="19">
        <f t="shared" si="206"/>
        <v>2.7287499999999999E-2</v>
      </c>
      <c r="K657" s="5">
        <f t="shared" si="205"/>
        <v>0.84809549999999989</v>
      </c>
    </row>
    <row r="658" spans="2:11" x14ac:dyDescent="0.25">
      <c r="B658" s="26" t="s">
        <v>637</v>
      </c>
      <c r="C658" s="26"/>
      <c r="D658" s="26"/>
      <c r="E658" s="26"/>
      <c r="F658" s="26"/>
      <c r="G658" t="s">
        <v>0</v>
      </c>
      <c r="H658">
        <v>40</v>
      </c>
      <c r="I658" t="s">
        <v>20</v>
      </c>
      <c r="J658" s="19">
        <f t="shared" si="206"/>
        <v>0.18191666666666667</v>
      </c>
      <c r="K658" s="5">
        <f t="shared" si="205"/>
        <v>5.6539700000000002</v>
      </c>
    </row>
    <row r="659" spans="2:11" x14ac:dyDescent="0.25">
      <c r="B659" s="26" t="s">
        <v>637</v>
      </c>
      <c r="C659" s="26"/>
      <c r="D659" s="26"/>
      <c r="E659" s="26"/>
      <c r="F659" s="26"/>
      <c r="G659" t="s">
        <v>0</v>
      </c>
      <c r="H659">
        <v>30</v>
      </c>
      <c r="I659" t="s">
        <v>20</v>
      </c>
      <c r="J659" s="19">
        <f t="shared" si="206"/>
        <v>0.13643750000000002</v>
      </c>
      <c r="K659" s="5">
        <f t="shared" si="205"/>
        <v>4.2404774999999999</v>
      </c>
    </row>
    <row r="660" spans="2:11" x14ac:dyDescent="0.25">
      <c r="B660" s="26" t="s">
        <v>637</v>
      </c>
      <c r="C660" s="26"/>
      <c r="D660" s="26"/>
      <c r="E660" s="26"/>
      <c r="F660" s="26"/>
      <c r="G660" t="s">
        <v>0</v>
      </c>
      <c r="H660">
        <v>20</v>
      </c>
      <c r="I660" t="s">
        <v>20</v>
      </c>
      <c r="J660" s="19">
        <f t="shared" si="206"/>
        <v>9.0958333333333335E-2</v>
      </c>
      <c r="K660" s="5">
        <f t="shared" si="205"/>
        <v>2.8269850000000001</v>
      </c>
    </row>
    <row r="661" spans="2:11" ht="15.75" thickBot="1" x14ac:dyDescent="0.3"/>
    <row r="662" spans="2:11" ht="15.75" thickBot="1" x14ac:dyDescent="0.3">
      <c r="B662" s="25" t="s">
        <v>638</v>
      </c>
      <c r="C662" s="26"/>
      <c r="D662" s="26"/>
      <c r="E662" s="26"/>
      <c r="F662" s="26"/>
    </row>
    <row r="663" spans="2:11" x14ac:dyDescent="0.25">
      <c r="B663" s="26" t="s">
        <v>639</v>
      </c>
      <c r="C663" s="26"/>
      <c r="D663" s="26"/>
      <c r="E663" s="26"/>
      <c r="F663" s="26"/>
      <c r="G663" t="s">
        <v>0</v>
      </c>
      <c r="H663">
        <v>150</v>
      </c>
      <c r="I663" t="s">
        <v>20</v>
      </c>
      <c r="J663" s="19">
        <f t="shared" ref="J663" si="207">+H663/72000*$G$54</f>
        <v>0.68218749999999995</v>
      </c>
      <c r="K663" s="5">
        <f t="shared" si="205"/>
        <v>21.202387499999997</v>
      </c>
    </row>
    <row r="664" spans="2:11" x14ac:dyDescent="0.25">
      <c r="B664" s="26" t="s">
        <v>640</v>
      </c>
      <c r="C664" s="26"/>
      <c r="D664" s="26"/>
      <c r="E664" s="26"/>
      <c r="F664" s="26"/>
      <c r="G664" t="s">
        <v>0</v>
      </c>
      <c r="H664">
        <v>100</v>
      </c>
      <c r="I664" t="s">
        <v>20</v>
      </c>
      <c r="J664" s="19">
        <f t="shared" ref="J664" si="208">+H664/72000*$G$54</f>
        <v>0.45479166666666665</v>
      </c>
      <c r="K664" s="5">
        <f t="shared" si="205"/>
        <v>14.134924999999999</v>
      </c>
    </row>
    <row r="665" spans="2:11" ht="15.75" thickBot="1" x14ac:dyDescent="0.3"/>
    <row r="666" spans="2:11" ht="15.75" thickBot="1" x14ac:dyDescent="0.3">
      <c r="B666" s="25" t="s">
        <v>641</v>
      </c>
      <c r="C666" s="26"/>
      <c r="D666" s="26"/>
      <c r="E666" s="26"/>
      <c r="F666" s="26"/>
    </row>
    <row r="667" spans="2:11" x14ac:dyDescent="0.25">
      <c r="B667" s="26" t="s">
        <v>642</v>
      </c>
      <c r="C667" s="26"/>
      <c r="D667" s="26"/>
      <c r="E667" s="26"/>
      <c r="F667" s="26"/>
      <c r="G667" t="s">
        <v>0</v>
      </c>
      <c r="H667">
        <v>4</v>
      </c>
      <c r="I667" t="s">
        <v>20</v>
      </c>
      <c r="J667" s="19">
        <f t="shared" ref="J667:J669" si="209">+H667/72000*$G$54</f>
        <v>1.8191666666666668E-2</v>
      </c>
      <c r="K667" s="5">
        <f t="shared" si="205"/>
        <v>0.56539700000000004</v>
      </c>
    </row>
    <row r="668" spans="2:11" x14ac:dyDescent="0.25">
      <c r="B668" s="26" t="s">
        <v>643</v>
      </c>
      <c r="C668" s="26"/>
      <c r="D668" s="26"/>
      <c r="E668" s="26"/>
      <c r="F668" s="26"/>
      <c r="G668" t="s">
        <v>0</v>
      </c>
      <c r="H668">
        <v>2</v>
      </c>
      <c r="I668" t="s">
        <v>20</v>
      </c>
      <c r="J668" s="19">
        <f t="shared" si="209"/>
        <v>9.0958333333333342E-3</v>
      </c>
      <c r="K668" s="5">
        <f t="shared" si="205"/>
        <v>0.28269850000000002</v>
      </c>
    </row>
    <row r="669" spans="2:11" x14ac:dyDescent="0.25">
      <c r="B669" s="26" t="s">
        <v>644</v>
      </c>
      <c r="C669" s="26"/>
      <c r="D669" s="26"/>
      <c r="E669" s="26"/>
      <c r="F669" s="26"/>
      <c r="G669" t="s">
        <v>0</v>
      </c>
      <c r="H669">
        <v>2</v>
      </c>
      <c r="I669" t="s">
        <v>20</v>
      </c>
      <c r="J669" s="19">
        <f t="shared" si="209"/>
        <v>9.0958333333333342E-3</v>
      </c>
      <c r="K669" s="5">
        <f t="shared" si="205"/>
        <v>0.28269850000000002</v>
      </c>
    </row>
    <row r="670" spans="2:11" ht="15.75" thickBot="1" x14ac:dyDescent="0.3">
      <c r="G670" t="s">
        <v>138</v>
      </c>
    </row>
    <row r="671" spans="2:11" ht="15.75" thickBot="1" x14ac:dyDescent="0.3">
      <c r="B671" s="2" t="s">
        <v>1242</v>
      </c>
      <c r="C671" s="3"/>
      <c r="D671" s="3"/>
      <c r="E671" s="3"/>
      <c r="F671" s="3"/>
    </row>
    <row r="672" spans="2:11" x14ac:dyDescent="0.25">
      <c r="B672" s="26" t="s">
        <v>645</v>
      </c>
      <c r="C672" s="26"/>
      <c r="D672" s="26"/>
      <c r="E672" s="26"/>
      <c r="F672" s="26"/>
      <c r="G672" t="s">
        <v>646</v>
      </c>
      <c r="H672">
        <v>2</v>
      </c>
      <c r="I672" t="s">
        <v>20</v>
      </c>
      <c r="J672" s="19">
        <f t="shared" ref="J672:J676" si="210">+H672/72000*$G$54</f>
        <v>9.0958333333333342E-3</v>
      </c>
      <c r="K672" s="5">
        <f t="shared" si="205"/>
        <v>0.28269850000000002</v>
      </c>
    </row>
    <row r="673" spans="2:11" x14ac:dyDescent="0.25">
      <c r="B673" s="26" t="s">
        <v>647</v>
      </c>
      <c r="C673" s="26"/>
      <c r="D673" s="26"/>
      <c r="E673" s="26"/>
      <c r="F673" s="26"/>
      <c r="G673" t="s">
        <v>646</v>
      </c>
      <c r="H673">
        <v>12</v>
      </c>
      <c r="I673" t="s">
        <v>20</v>
      </c>
      <c r="J673" s="19">
        <f t="shared" si="210"/>
        <v>5.4574999999999999E-2</v>
      </c>
      <c r="K673" s="5">
        <f t="shared" si="205"/>
        <v>1.6961909999999998</v>
      </c>
    </row>
    <row r="674" spans="2:11" x14ac:dyDescent="0.25">
      <c r="B674" s="26" t="s">
        <v>648</v>
      </c>
      <c r="C674" s="26"/>
      <c r="D674" s="26"/>
      <c r="E674" s="26"/>
      <c r="F674" s="26"/>
      <c r="G674" t="s">
        <v>646</v>
      </c>
      <c r="H674">
        <v>20</v>
      </c>
      <c r="I674" t="s">
        <v>20</v>
      </c>
      <c r="J674" s="19">
        <f t="shared" si="210"/>
        <v>9.0958333333333335E-2</v>
      </c>
      <c r="K674" s="5">
        <f t="shared" si="205"/>
        <v>2.8269850000000001</v>
      </c>
    </row>
    <row r="675" spans="2:11" x14ac:dyDescent="0.25">
      <c r="B675" s="26" t="s">
        <v>649</v>
      </c>
      <c r="C675" s="26"/>
      <c r="D675" s="26"/>
      <c r="E675" s="26"/>
      <c r="F675" s="26"/>
      <c r="G675" t="s">
        <v>646</v>
      </c>
      <c r="H675">
        <v>8</v>
      </c>
      <c r="I675" t="s">
        <v>20</v>
      </c>
      <c r="J675" s="19">
        <f t="shared" si="210"/>
        <v>3.6383333333333337E-2</v>
      </c>
      <c r="K675" s="5">
        <f t="shared" si="205"/>
        <v>1.1307940000000001</v>
      </c>
    </row>
    <row r="676" spans="2:11" x14ac:dyDescent="0.25">
      <c r="B676" s="26" t="s">
        <v>650</v>
      </c>
      <c r="C676" s="26"/>
      <c r="D676" s="26"/>
      <c r="E676" s="26"/>
      <c r="F676" s="26"/>
      <c r="G676" t="s">
        <v>646</v>
      </c>
      <c r="H676">
        <v>4</v>
      </c>
      <c r="I676" t="s">
        <v>20</v>
      </c>
      <c r="J676" s="19">
        <f t="shared" si="210"/>
        <v>1.8191666666666668E-2</v>
      </c>
      <c r="K676" s="5">
        <f t="shared" si="205"/>
        <v>0.56539700000000004</v>
      </c>
    </row>
    <row r="677" spans="2:11" ht="15.75" thickBot="1" x14ac:dyDescent="0.3"/>
    <row r="678" spans="2:11" ht="15.75" thickBot="1" x14ac:dyDescent="0.3">
      <c r="B678" s="25" t="s">
        <v>651</v>
      </c>
      <c r="C678" s="26"/>
      <c r="D678" s="26"/>
      <c r="E678" s="26"/>
      <c r="F678" s="26"/>
    </row>
    <row r="679" spans="2:11" x14ac:dyDescent="0.25">
      <c r="B679" s="26" t="s">
        <v>652</v>
      </c>
      <c r="C679" s="26"/>
      <c r="D679" s="26"/>
      <c r="E679" s="26"/>
      <c r="F679" s="26"/>
      <c r="G679" t="s">
        <v>653</v>
      </c>
      <c r="H679">
        <v>2</v>
      </c>
      <c r="I679" t="s">
        <v>20</v>
      </c>
      <c r="J679" s="19">
        <f t="shared" ref="J679:J681" si="211">+H679/72000*$G$54</f>
        <v>9.0958333333333342E-3</v>
      </c>
      <c r="K679" s="5">
        <f t="shared" si="205"/>
        <v>0.28269850000000002</v>
      </c>
    </row>
    <row r="680" spans="2:11" x14ac:dyDescent="0.25">
      <c r="B680" s="26" t="s">
        <v>654</v>
      </c>
      <c r="C680" s="26"/>
      <c r="D680" s="26"/>
      <c r="E680" s="26"/>
      <c r="F680" s="26"/>
      <c r="G680" t="s">
        <v>656</v>
      </c>
      <c r="H680">
        <v>2</v>
      </c>
      <c r="I680" t="s">
        <v>20</v>
      </c>
      <c r="J680" s="19">
        <f t="shared" si="211"/>
        <v>9.0958333333333342E-3</v>
      </c>
      <c r="K680" s="5">
        <f t="shared" si="205"/>
        <v>0.28269850000000002</v>
      </c>
    </row>
    <row r="681" spans="2:11" x14ac:dyDescent="0.25">
      <c r="B681" s="26" t="s">
        <v>655</v>
      </c>
      <c r="C681" s="26"/>
      <c r="D681" s="26"/>
      <c r="E681" s="26"/>
      <c r="F681" s="26"/>
      <c r="G681" t="s">
        <v>657</v>
      </c>
      <c r="H681">
        <v>1</v>
      </c>
      <c r="I681" t="s">
        <v>20</v>
      </c>
      <c r="J681" s="19">
        <f t="shared" si="211"/>
        <v>4.5479166666666671E-3</v>
      </c>
      <c r="K681" s="5">
        <f t="shared" si="205"/>
        <v>0.14134925000000001</v>
      </c>
    </row>
    <row r="682" spans="2:11" ht="15.75" thickBot="1" x14ac:dyDescent="0.3"/>
    <row r="683" spans="2:11" ht="15.75" thickBot="1" x14ac:dyDescent="0.3">
      <c r="B683" s="25" t="s">
        <v>658</v>
      </c>
      <c r="C683" s="26"/>
      <c r="D683" s="26"/>
      <c r="E683" s="26"/>
      <c r="F683" s="26"/>
    </row>
    <row r="684" spans="2:11" x14ac:dyDescent="0.25">
      <c r="B684" s="26" t="s">
        <v>659</v>
      </c>
      <c r="C684" s="26"/>
      <c r="D684" s="26"/>
      <c r="E684" s="26"/>
      <c r="F684" s="26"/>
      <c r="G684" t="s">
        <v>0</v>
      </c>
      <c r="H684">
        <v>100</v>
      </c>
      <c r="I684" t="s">
        <v>20</v>
      </c>
      <c r="J684" s="19">
        <f t="shared" ref="J684:J693" si="212">+H684/72000*$G$54</f>
        <v>0.45479166666666665</v>
      </c>
      <c r="K684" s="5">
        <f t="shared" si="205"/>
        <v>14.134924999999999</v>
      </c>
    </row>
    <row r="685" spans="2:11" x14ac:dyDescent="0.25">
      <c r="B685" s="26" t="s">
        <v>660</v>
      </c>
      <c r="C685" s="26"/>
      <c r="D685" s="26"/>
      <c r="E685" s="26"/>
      <c r="F685" s="26"/>
      <c r="G685" t="s">
        <v>0</v>
      </c>
      <c r="H685">
        <v>50</v>
      </c>
      <c r="I685" t="s">
        <v>20</v>
      </c>
      <c r="J685" s="19">
        <f t="shared" si="212"/>
        <v>0.22739583333333332</v>
      </c>
      <c r="K685" s="5">
        <f t="shared" si="205"/>
        <v>7.0674624999999995</v>
      </c>
    </row>
    <row r="686" spans="2:11" x14ac:dyDescent="0.25">
      <c r="B686" s="26" t="s">
        <v>661</v>
      </c>
      <c r="C686" s="26"/>
      <c r="D686" s="26"/>
      <c r="E686" s="26"/>
      <c r="F686" s="26"/>
      <c r="G686" t="s">
        <v>0</v>
      </c>
      <c r="H686">
        <v>2</v>
      </c>
      <c r="I686" t="s">
        <v>20</v>
      </c>
      <c r="J686" s="19">
        <f t="shared" si="212"/>
        <v>9.0958333333333342E-3</v>
      </c>
      <c r="K686" s="5">
        <f t="shared" si="205"/>
        <v>0.28269850000000002</v>
      </c>
    </row>
    <row r="687" spans="2:11" x14ac:dyDescent="0.25">
      <c r="B687" s="26" t="s">
        <v>662</v>
      </c>
      <c r="C687" s="26"/>
      <c r="D687" s="26"/>
      <c r="E687" s="26"/>
      <c r="F687" s="26"/>
      <c r="G687" t="s">
        <v>663</v>
      </c>
      <c r="H687" s="27">
        <v>1000</v>
      </c>
      <c r="I687" t="s">
        <v>20</v>
      </c>
      <c r="J687" s="19">
        <f t="shared" si="212"/>
        <v>4.5479166666666666</v>
      </c>
      <c r="K687" s="5">
        <f t="shared" si="205"/>
        <v>141.34924999999998</v>
      </c>
    </row>
    <row r="688" spans="2:11" x14ac:dyDescent="0.25">
      <c r="B688" s="26" t="s">
        <v>664</v>
      </c>
      <c r="C688" s="26"/>
      <c r="D688" s="26"/>
      <c r="E688" s="26"/>
      <c r="F688" s="26"/>
      <c r="G688" t="s">
        <v>663</v>
      </c>
      <c r="H688" s="27">
        <v>1000</v>
      </c>
      <c r="I688" t="s">
        <v>20</v>
      </c>
      <c r="J688" s="19">
        <f t="shared" si="212"/>
        <v>4.5479166666666666</v>
      </c>
      <c r="K688" s="5">
        <f t="shared" si="205"/>
        <v>141.34924999999998</v>
      </c>
    </row>
    <row r="689" spans="2:11" x14ac:dyDescent="0.25">
      <c r="B689" s="26" t="s">
        <v>665</v>
      </c>
      <c r="C689" s="26"/>
      <c r="D689" s="26"/>
      <c r="E689" s="26"/>
      <c r="F689" s="26"/>
      <c r="G689" t="s">
        <v>663</v>
      </c>
      <c r="H689">
        <v>100</v>
      </c>
      <c r="I689" t="s">
        <v>20</v>
      </c>
      <c r="J689" s="19">
        <f t="shared" si="212"/>
        <v>0.45479166666666665</v>
      </c>
      <c r="K689" s="5">
        <f t="shared" si="205"/>
        <v>14.134924999999999</v>
      </c>
    </row>
    <row r="690" spans="2:11" x14ac:dyDescent="0.25">
      <c r="B690" s="26" t="s">
        <v>666</v>
      </c>
      <c r="C690" s="26"/>
      <c r="D690" s="26"/>
      <c r="E690" s="26"/>
      <c r="F690" s="26"/>
      <c r="G690" t="s">
        <v>0</v>
      </c>
      <c r="H690">
        <v>8</v>
      </c>
      <c r="I690" t="s">
        <v>20</v>
      </c>
      <c r="J690" s="19">
        <f t="shared" si="212"/>
        <v>3.6383333333333337E-2</v>
      </c>
      <c r="K690" s="5">
        <f t="shared" si="205"/>
        <v>1.1307940000000001</v>
      </c>
    </row>
    <row r="691" spans="2:11" x14ac:dyDescent="0.25">
      <c r="B691" s="26" t="s">
        <v>667</v>
      </c>
      <c r="C691" s="26"/>
      <c r="D691" s="26"/>
      <c r="E691" s="26"/>
      <c r="F691" s="26"/>
      <c r="G691" t="s">
        <v>0</v>
      </c>
      <c r="H691">
        <v>4</v>
      </c>
      <c r="I691" t="s">
        <v>20</v>
      </c>
      <c r="J691" s="19">
        <f t="shared" si="212"/>
        <v>1.8191666666666668E-2</v>
      </c>
      <c r="K691" s="5">
        <f t="shared" si="205"/>
        <v>0.56539700000000004</v>
      </c>
    </row>
    <row r="692" spans="2:11" x14ac:dyDescent="0.25">
      <c r="B692" s="26" t="s">
        <v>668</v>
      </c>
      <c r="C692" s="26"/>
      <c r="D692" s="26"/>
      <c r="E692" s="26"/>
      <c r="F692" s="26"/>
      <c r="G692" t="s">
        <v>281</v>
      </c>
      <c r="H692">
        <v>2</v>
      </c>
      <c r="I692" t="s">
        <v>20</v>
      </c>
      <c r="J692" s="19">
        <f t="shared" si="212"/>
        <v>9.0958333333333342E-3</v>
      </c>
      <c r="K692" s="5">
        <f t="shared" si="205"/>
        <v>0.28269850000000002</v>
      </c>
    </row>
    <row r="693" spans="2:11" x14ac:dyDescent="0.25">
      <c r="B693" s="26" t="s">
        <v>669</v>
      </c>
      <c r="C693" s="26"/>
      <c r="D693" s="26"/>
      <c r="E693" s="26"/>
      <c r="F693" s="26"/>
      <c r="G693" t="s">
        <v>670</v>
      </c>
      <c r="H693">
        <v>6</v>
      </c>
      <c r="I693" t="s">
        <v>20</v>
      </c>
      <c r="J693" s="19">
        <f t="shared" si="212"/>
        <v>2.7287499999999999E-2</v>
      </c>
      <c r="K693" s="5">
        <f t="shared" si="205"/>
        <v>0.84809549999999989</v>
      </c>
    </row>
    <row r="694" spans="2:11" ht="15.75" thickBot="1" x14ac:dyDescent="0.3"/>
    <row r="695" spans="2:11" ht="15.75" thickBot="1" x14ac:dyDescent="0.3">
      <c r="B695" s="25" t="s">
        <v>671</v>
      </c>
      <c r="C695" s="26"/>
      <c r="D695" s="26"/>
      <c r="E695" s="26"/>
      <c r="F695" s="26"/>
    </row>
    <row r="696" spans="2:11" x14ac:dyDescent="0.25">
      <c r="B696" s="26" t="s">
        <v>672</v>
      </c>
      <c r="C696" s="26"/>
      <c r="D696" s="26"/>
      <c r="E696" s="26"/>
      <c r="F696" s="26"/>
      <c r="G696" t="s">
        <v>0</v>
      </c>
      <c r="H696">
        <v>12</v>
      </c>
      <c r="I696" t="s">
        <v>20</v>
      </c>
      <c r="J696" s="19">
        <f t="shared" ref="J696" si="213">+H696/72000*$G$54</f>
        <v>5.4574999999999999E-2</v>
      </c>
      <c r="K696" s="5">
        <f t="shared" si="205"/>
        <v>1.6961909999999998</v>
      </c>
    </row>
    <row r="697" spans="2:11" x14ac:dyDescent="0.25">
      <c r="B697" s="26" t="s">
        <v>673</v>
      </c>
      <c r="C697" s="26"/>
      <c r="D697" s="26"/>
      <c r="E697" s="26"/>
      <c r="F697" s="26"/>
      <c r="G697" t="s">
        <v>135</v>
      </c>
      <c r="H697">
        <v>4</v>
      </c>
      <c r="I697" t="s">
        <v>20</v>
      </c>
      <c r="J697" s="19">
        <f t="shared" ref="J697:J698" si="214">+H697/72000*$G$54</f>
        <v>1.8191666666666668E-2</v>
      </c>
      <c r="K697" s="5">
        <f t="shared" si="205"/>
        <v>0.56539700000000004</v>
      </c>
    </row>
    <row r="698" spans="2:11" x14ac:dyDescent="0.25">
      <c r="B698" s="26" t="s">
        <v>674</v>
      </c>
      <c r="C698" s="26"/>
      <c r="D698" s="26"/>
      <c r="E698" s="26"/>
      <c r="F698" s="26"/>
      <c r="G698" t="s">
        <v>675</v>
      </c>
      <c r="H698">
        <v>4</v>
      </c>
      <c r="I698" t="s">
        <v>20</v>
      </c>
      <c r="J698" s="19">
        <f t="shared" si="214"/>
        <v>1.8191666666666668E-2</v>
      </c>
      <c r="K698" s="5">
        <f t="shared" si="205"/>
        <v>0.56539700000000004</v>
      </c>
    </row>
    <row r="699" spans="2:11" ht="15.75" thickBot="1" x14ac:dyDescent="0.3"/>
    <row r="700" spans="2:11" ht="15.75" thickBot="1" x14ac:dyDescent="0.3">
      <c r="B700" s="25" t="s">
        <v>676</v>
      </c>
      <c r="C700" s="26"/>
      <c r="D700" s="26"/>
      <c r="E700" s="26"/>
      <c r="F700" s="26"/>
    </row>
    <row r="701" spans="2:11" x14ac:dyDescent="0.25">
      <c r="B701" s="26" t="s">
        <v>677</v>
      </c>
      <c r="C701" s="26"/>
      <c r="D701" s="26"/>
      <c r="E701" s="26"/>
      <c r="F701" s="26"/>
      <c r="G701" t="s">
        <v>88</v>
      </c>
      <c r="H701" s="27">
        <v>4000</v>
      </c>
      <c r="I701" t="s">
        <v>20</v>
      </c>
      <c r="J701" s="19">
        <f t="shared" ref="J701:J760" si="215">+H701/72000*$G$54</f>
        <v>18.191666666666666</v>
      </c>
      <c r="K701" s="5">
        <f t="shared" si="205"/>
        <v>565.39699999999993</v>
      </c>
    </row>
    <row r="702" spans="2:11" x14ac:dyDescent="0.25">
      <c r="B702" s="26" t="s">
        <v>678</v>
      </c>
      <c r="C702" s="26"/>
      <c r="D702" s="26"/>
      <c r="E702" s="26"/>
      <c r="F702" s="26"/>
      <c r="G702" t="s">
        <v>281</v>
      </c>
      <c r="H702" s="27">
        <v>2000</v>
      </c>
      <c r="I702" t="s">
        <v>20</v>
      </c>
      <c r="J702" s="19">
        <f t="shared" si="215"/>
        <v>9.0958333333333332</v>
      </c>
      <c r="K702" s="5">
        <f t="shared" si="205"/>
        <v>282.69849999999997</v>
      </c>
    </row>
    <row r="703" spans="2:11" x14ac:dyDescent="0.25">
      <c r="B703" s="26" t="s">
        <v>679</v>
      </c>
      <c r="C703" s="26"/>
      <c r="D703" s="26"/>
      <c r="E703" s="26"/>
      <c r="F703" s="26"/>
      <c r="G703" t="s">
        <v>281</v>
      </c>
      <c r="H703" s="27">
        <v>1250</v>
      </c>
      <c r="I703" t="s">
        <v>20</v>
      </c>
      <c r="J703" s="19">
        <f t="shared" si="215"/>
        <v>5.684895833333333</v>
      </c>
      <c r="K703" s="5">
        <f t="shared" si="205"/>
        <v>176.68656249999998</v>
      </c>
    </row>
    <row r="704" spans="2:11" x14ac:dyDescent="0.25">
      <c r="B704" s="26" t="s">
        <v>680</v>
      </c>
      <c r="C704" s="26"/>
      <c r="D704" s="26"/>
      <c r="E704" s="26"/>
      <c r="F704" s="26"/>
      <c r="G704" t="s">
        <v>281</v>
      </c>
      <c r="H704" s="27">
        <v>2500</v>
      </c>
      <c r="I704" t="s">
        <v>20</v>
      </c>
      <c r="J704" s="19">
        <f t="shared" si="215"/>
        <v>11.369791666666666</v>
      </c>
      <c r="K704" s="5">
        <f t="shared" si="205"/>
        <v>353.37312499999996</v>
      </c>
    </row>
    <row r="705" spans="2:11" x14ac:dyDescent="0.25">
      <c r="B705" s="26" t="s">
        <v>681</v>
      </c>
      <c r="C705" s="26"/>
      <c r="D705" s="26"/>
      <c r="E705" s="26"/>
      <c r="F705" s="26"/>
      <c r="G705" t="s">
        <v>281</v>
      </c>
      <c r="H705" s="27">
        <v>1600</v>
      </c>
      <c r="I705" t="s">
        <v>20</v>
      </c>
      <c r="J705" s="19">
        <f t="shared" si="215"/>
        <v>7.2766666666666664</v>
      </c>
      <c r="K705" s="5">
        <f t="shared" si="205"/>
        <v>226.15879999999999</v>
      </c>
    </row>
    <row r="706" spans="2:11" x14ac:dyDescent="0.25">
      <c r="B706" s="26" t="s">
        <v>682</v>
      </c>
      <c r="C706" s="26"/>
      <c r="D706" s="26"/>
      <c r="E706" s="26"/>
      <c r="F706" s="26"/>
      <c r="G706" t="s">
        <v>281</v>
      </c>
      <c r="H706" s="27">
        <v>500</v>
      </c>
      <c r="I706" t="s">
        <v>20</v>
      </c>
      <c r="J706" s="19">
        <f t="shared" si="215"/>
        <v>2.2739583333333333</v>
      </c>
      <c r="K706" s="5">
        <f t="shared" si="205"/>
        <v>70.674624999999992</v>
      </c>
    </row>
    <row r="707" spans="2:11" x14ac:dyDescent="0.25">
      <c r="B707" s="26" t="s">
        <v>735</v>
      </c>
      <c r="C707" s="26"/>
      <c r="D707" s="26"/>
      <c r="E707" s="26"/>
      <c r="F707" s="26"/>
      <c r="G707" t="s">
        <v>281</v>
      </c>
      <c r="H707" s="27">
        <v>200</v>
      </c>
      <c r="I707" t="s">
        <v>20</v>
      </c>
      <c r="J707" s="19">
        <f t="shared" si="215"/>
        <v>0.9095833333333333</v>
      </c>
      <c r="K707" s="5">
        <f t="shared" si="205"/>
        <v>28.269849999999998</v>
      </c>
    </row>
    <row r="708" spans="2:11" x14ac:dyDescent="0.25">
      <c r="B708" s="26" t="s">
        <v>683</v>
      </c>
      <c r="C708" s="26"/>
      <c r="D708" s="26"/>
      <c r="E708" s="26"/>
      <c r="F708" s="26"/>
      <c r="G708" t="s">
        <v>281</v>
      </c>
      <c r="H708" s="27">
        <v>6000</v>
      </c>
      <c r="I708" t="s">
        <v>20</v>
      </c>
      <c r="J708" s="19">
        <f t="shared" si="215"/>
        <v>27.287499999999998</v>
      </c>
      <c r="K708" s="5">
        <f t="shared" ref="K708:K771" si="216">$K$54*J708</f>
        <v>848.0954999999999</v>
      </c>
    </row>
    <row r="709" spans="2:11" x14ac:dyDescent="0.25">
      <c r="B709" s="26" t="s">
        <v>684</v>
      </c>
      <c r="C709" s="26"/>
      <c r="D709" s="26"/>
      <c r="E709" s="26"/>
      <c r="F709" s="26"/>
      <c r="G709" t="s">
        <v>281</v>
      </c>
      <c r="H709" s="27">
        <v>44000</v>
      </c>
      <c r="I709" t="s">
        <v>20</v>
      </c>
      <c r="J709" s="19">
        <f t="shared" si="215"/>
        <v>200.10833333333335</v>
      </c>
      <c r="K709" s="5">
        <f t="shared" si="216"/>
        <v>6219.3670000000002</v>
      </c>
    </row>
    <row r="710" spans="2:11" x14ac:dyDescent="0.25">
      <c r="B710" s="26" t="s">
        <v>685</v>
      </c>
      <c r="C710" s="26"/>
      <c r="D710" s="26"/>
      <c r="E710" s="26"/>
      <c r="F710" s="26"/>
      <c r="G710" t="s">
        <v>281</v>
      </c>
      <c r="H710" s="27">
        <v>46000</v>
      </c>
      <c r="I710" t="s">
        <v>20</v>
      </c>
      <c r="J710" s="19">
        <f t="shared" si="215"/>
        <v>209.20416666666665</v>
      </c>
      <c r="K710" s="5">
        <f t="shared" si="216"/>
        <v>6502.0654999999988</v>
      </c>
    </row>
    <row r="711" spans="2:11" x14ac:dyDescent="0.25">
      <c r="B711" s="26" t="s">
        <v>686</v>
      </c>
      <c r="C711" s="26"/>
      <c r="D711" s="26"/>
      <c r="E711" s="26"/>
      <c r="F711" s="26"/>
      <c r="G711" t="s">
        <v>281</v>
      </c>
      <c r="H711" s="27">
        <v>48000</v>
      </c>
      <c r="I711" t="s">
        <v>20</v>
      </c>
      <c r="J711" s="19">
        <f t="shared" si="215"/>
        <v>218.29999999999998</v>
      </c>
      <c r="K711" s="5">
        <f t="shared" si="216"/>
        <v>6784.7639999999992</v>
      </c>
    </row>
    <row r="712" spans="2:11" x14ac:dyDescent="0.25">
      <c r="B712" s="26" t="s">
        <v>687</v>
      </c>
      <c r="C712" s="26"/>
      <c r="D712" s="26"/>
      <c r="E712" s="26"/>
      <c r="F712" s="26"/>
      <c r="G712" t="s">
        <v>281</v>
      </c>
      <c r="H712" s="27">
        <v>50000</v>
      </c>
      <c r="I712" t="s">
        <v>20</v>
      </c>
      <c r="J712" s="19">
        <f t="shared" si="215"/>
        <v>227.39583333333331</v>
      </c>
      <c r="K712" s="5">
        <f t="shared" si="216"/>
        <v>7067.4624999999987</v>
      </c>
    </row>
    <row r="713" spans="2:11" x14ac:dyDescent="0.25">
      <c r="B713" s="26" t="s">
        <v>688</v>
      </c>
      <c r="C713" s="26"/>
      <c r="D713" s="26"/>
      <c r="E713" s="26"/>
      <c r="F713" s="26"/>
      <c r="G713" t="s">
        <v>281</v>
      </c>
      <c r="H713" s="27">
        <v>135000</v>
      </c>
      <c r="I713" t="s">
        <v>20</v>
      </c>
      <c r="J713" s="19">
        <f t="shared" si="215"/>
        <v>613.96875</v>
      </c>
      <c r="K713" s="5">
        <f t="shared" si="216"/>
        <v>19082.14875</v>
      </c>
    </row>
    <row r="714" spans="2:11" x14ac:dyDescent="0.25">
      <c r="B714" s="26" t="s">
        <v>689</v>
      </c>
      <c r="C714" s="26"/>
      <c r="D714" s="26"/>
      <c r="E714" s="26"/>
      <c r="F714" s="26"/>
      <c r="G714" t="s">
        <v>281</v>
      </c>
      <c r="H714" s="27">
        <v>40000</v>
      </c>
      <c r="I714" t="s">
        <v>20</v>
      </c>
      <c r="J714" s="19">
        <f t="shared" si="215"/>
        <v>181.91666666666666</v>
      </c>
      <c r="K714" s="5">
        <f t="shared" si="216"/>
        <v>5653.9699999999993</v>
      </c>
    </row>
    <row r="715" spans="2:11" x14ac:dyDescent="0.25">
      <c r="B715" s="26" t="s">
        <v>690</v>
      </c>
      <c r="C715" s="26"/>
      <c r="D715" s="26"/>
      <c r="E715" s="26"/>
      <c r="F715" s="26"/>
      <c r="G715" t="s">
        <v>88</v>
      </c>
      <c r="H715" s="27">
        <v>12000</v>
      </c>
      <c r="I715" t="s">
        <v>20</v>
      </c>
      <c r="J715" s="19">
        <f t="shared" si="215"/>
        <v>54.574999999999996</v>
      </c>
      <c r="K715" s="5">
        <f t="shared" si="216"/>
        <v>1696.1909999999998</v>
      </c>
    </row>
    <row r="716" spans="2:11" x14ac:dyDescent="0.25">
      <c r="B716" s="26" t="s">
        <v>691</v>
      </c>
      <c r="C716" s="26"/>
      <c r="D716" s="26"/>
      <c r="E716" s="26"/>
      <c r="F716" s="26"/>
      <c r="G716" t="s">
        <v>88</v>
      </c>
      <c r="H716" s="27">
        <v>15000</v>
      </c>
      <c r="I716" t="s">
        <v>20</v>
      </c>
      <c r="J716" s="19">
        <f t="shared" si="215"/>
        <v>68.21875</v>
      </c>
      <c r="K716" s="5">
        <f t="shared" si="216"/>
        <v>2120.23875</v>
      </c>
    </row>
    <row r="717" spans="2:11" x14ac:dyDescent="0.25">
      <c r="B717" s="26" t="s">
        <v>692</v>
      </c>
      <c r="C717" s="26"/>
      <c r="D717" s="26"/>
      <c r="E717" s="26"/>
      <c r="F717" s="26"/>
      <c r="G717" t="s">
        <v>88</v>
      </c>
      <c r="H717" s="27">
        <v>4000</v>
      </c>
      <c r="I717" t="s">
        <v>20</v>
      </c>
      <c r="J717" s="19">
        <f t="shared" si="215"/>
        <v>18.191666666666666</v>
      </c>
      <c r="K717" s="5">
        <f t="shared" si="216"/>
        <v>565.39699999999993</v>
      </c>
    </row>
    <row r="718" spans="2:11" x14ac:dyDescent="0.25">
      <c r="B718" s="26" t="s">
        <v>693</v>
      </c>
      <c r="C718" s="26"/>
      <c r="D718" s="26"/>
      <c r="E718" s="26"/>
      <c r="F718" s="26"/>
      <c r="G718" t="s">
        <v>281</v>
      </c>
      <c r="H718" s="27">
        <v>5000</v>
      </c>
      <c r="I718" t="s">
        <v>20</v>
      </c>
      <c r="J718" s="19">
        <f t="shared" si="215"/>
        <v>22.739583333333332</v>
      </c>
      <c r="K718" s="5">
        <f t="shared" si="216"/>
        <v>706.74624999999992</v>
      </c>
    </row>
    <row r="719" spans="2:11" x14ac:dyDescent="0.25">
      <c r="B719" s="26" t="s">
        <v>694</v>
      </c>
      <c r="C719" s="26"/>
      <c r="D719" s="26"/>
      <c r="E719" s="26"/>
      <c r="F719" s="26"/>
      <c r="G719" t="s">
        <v>281</v>
      </c>
      <c r="H719" s="27">
        <v>4000</v>
      </c>
      <c r="I719" t="s">
        <v>20</v>
      </c>
      <c r="J719" s="19">
        <f t="shared" si="215"/>
        <v>18.191666666666666</v>
      </c>
      <c r="K719" s="5">
        <f t="shared" si="216"/>
        <v>565.39699999999993</v>
      </c>
    </row>
    <row r="720" spans="2:11" x14ac:dyDescent="0.25">
      <c r="B720" s="26" t="s">
        <v>695</v>
      </c>
      <c r="C720" s="26"/>
      <c r="D720" s="26"/>
      <c r="E720" s="26"/>
      <c r="F720" s="26"/>
      <c r="G720" t="s">
        <v>281</v>
      </c>
      <c r="H720" s="27">
        <v>3000</v>
      </c>
      <c r="I720" t="s">
        <v>20</v>
      </c>
      <c r="J720" s="19">
        <f t="shared" si="215"/>
        <v>13.643749999999999</v>
      </c>
      <c r="K720" s="5">
        <f t="shared" si="216"/>
        <v>424.04774999999995</v>
      </c>
    </row>
    <row r="721" spans="2:11" x14ac:dyDescent="0.25">
      <c r="B721" s="26" t="s">
        <v>696</v>
      </c>
      <c r="C721" s="26"/>
      <c r="D721" s="26"/>
      <c r="E721" s="26"/>
      <c r="F721" s="26"/>
      <c r="G721" t="s">
        <v>281</v>
      </c>
      <c r="H721" s="27">
        <v>2000</v>
      </c>
      <c r="I721" t="s">
        <v>20</v>
      </c>
      <c r="J721" s="19">
        <f t="shared" si="215"/>
        <v>9.0958333333333332</v>
      </c>
      <c r="K721" s="5">
        <f t="shared" si="216"/>
        <v>282.69849999999997</v>
      </c>
    </row>
    <row r="722" spans="2:11" x14ac:dyDescent="0.25">
      <c r="B722" s="26" t="s">
        <v>697</v>
      </c>
      <c r="C722" s="26"/>
      <c r="D722" s="26"/>
      <c r="E722" s="26"/>
      <c r="F722" s="26"/>
      <c r="G722" t="s">
        <v>281</v>
      </c>
      <c r="H722" s="27">
        <v>1750</v>
      </c>
      <c r="I722" t="s">
        <v>20</v>
      </c>
      <c r="J722" s="19">
        <f t="shared" si="215"/>
        <v>7.9588541666666668</v>
      </c>
      <c r="K722" s="5">
        <f t="shared" si="216"/>
        <v>247.3611875</v>
      </c>
    </row>
    <row r="723" spans="2:11" x14ac:dyDescent="0.25">
      <c r="B723" s="26" t="s">
        <v>698</v>
      </c>
      <c r="C723" s="26"/>
      <c r="D723" s="26"/>
      <c r="E723" s="26"/>
      <c r="F723" s="26"/>
      <c r="G723" t="s">
        <v>281</v>
      </c>
      <c r="H723" s="27">
        <v>400</v>
      </c>
      <c r="I723" t="s">
        <v>20</v>
      </c>
      <c r="J723" s="19">
        <f t="shared" si="215"/>
        <v>1.8191666666666666</v>
      </c>
      <c r="K723" s="5">
        <f t="shared" si="216"/>
        <v>56.539699999999996</v>
      </c>
    </row>
    <row r="724" spans="2:11" x14ac:dyDescent="0.25">
      <c r="B724" s="26" t="s">
        <v>699</v>
      </c>
      <c r="C724" s="26"/>
      <c r="D724" s="26"/>
      <c r="E724" s="26"/>
      <c r="F724" s="26"/>
      <c r="G724" t="s">
        <v>281</v>
      </c>
      <c r="H724" s="27">
        <v>4500</v>
      </c>
      <c r="I724" t="s">
        <v>20</v>
      </c>
      <c r="J724" s="19">
        <f t="shared" si="215"/>
        <v>20.465624999999999</v>
      </c>
      <c r="K724" s="5">
        <f t="shared" si="216"/>
        <v>636.07162499999993</v>
      </c>
    </row>
    <row r="725" spans="2:11" x14ac:dyDescent="0.25">
      <c r="B725" s="26" t="s">
        <v>700</v>
      </c>
      <c r="C725" s="26"/>
      <c r="D725" s="26"/>
      <c r="E725" s="26"/>
      <c r="F725" s="26"/>
      <c r="G725" t="s">
        <v>281</v>
      </c>
      <c r="H725" s="27">
        <v>1500</v>
      </c>
      <c r="I725" t="s">
        <v>20</v>
      </c>
      <c r="J725" s="19">
        <f t="shared" si="215"/>
        <v>6.8218749999999995</v>
      </c>
      <c r="K725" s="5">
        <f t="shared" si="216"/>
        <v>212.02387499999998</v>
      </c>
    </row>
    <row r="726" spans="2:11" x14ac:dyDescent="0.25">
      <c r="B726" s="26" t="s">
        <v>701</v>
      </c>
      <c r="C726" s="26"/>
      <c r="D726" s="26"/>
      <c r="E726" s="26"/>
      <c r="F726" s="26"/>
      <c r="G726" t="s">
        <v>88</v>
      </c>
      <c r="H726" s="27">
        <v>4500</v>
      </c>
      <c r="I726" t="s">
        <v>20</v>
      </c>
      <c r="J726" s="19">
        <f t="shared" si="215"/>
        <v>20.465624999999999</v>
      </c>
      <c r="K726" s="5">
        <f t="shared" si="216"/>
        <v>636.07162499999993</v>
      </c>
    </row>
    <row r="727" spans="2:11" x14ac:dyDescent="0.25">
      <c r="B727" s="26" t="s">
        <v>702</v>
      </c>
      <c r="C727" s="26"/>
      <c r="D727" s="26"/>
      <c r="E727" s="26"/>
      <c r="F727" s="26"/>
      <c r="G727" t="s">
        <v>88</v>
      </c>
      <c r="H727" s="27">
        <v>10000</v>
      </c>
      <c r="I727" t="s">
        <v>20</v>
      </c>
      <c r="J727" s="19">
        <f t="shared" si="215"/>
        <v>45.479166666666664</v>
      </c>
      <c r="K727" s="5">
        <f t="shared" si="216"/>
        <v>1413.4924999999998</v>
      </c>
    </row>
    <row r="728" spans="2:11" x14ac:dyDescent="0.25">
      <c r="B728" s="26" t="s">
        <v>703</v>
      </c>
      <c r="C728" s="26"/>
      <c r="D728" s="26"/>
      <c r="E728" s="26"/>
      <c r="F728" s="26"/>
      <c r="G728" t="s">
        <v>281</v>
      </c>
      <c r="H728" s="27">
        <v>2000</v>
      </c>
      <c r="I728" t="s">
        <v>20</v>
      </c>
      <c r="J728" s="19">
        <f t="shared" si="215"/>
        <v>9.0958333333333332</v>
      </c>
      <c r="K728" s="5">
        <f t="shared" si="216"/>
        <v>282.69849999999997</v>
      </c>
    </row>
    <row r="729" spans="2:11" x14ac:dyDescent="0.25">
      <c r="B729" s="26" t="s">
        <v>704</v>
      </c>
      <c r="C729" s="26"/>
      <c r="D729" s="26"/>
      <c r="E729" s="26"/>
      <c r="F729" s="26"/>
      <c r="G729" t="s">
        <v>281</v>
      </c>
      <c r="H729" s="27">
        <v>6000</v>
      </c>
      <c r="I729" t="s">
        <v>20</v>
      </c>
      <c r="J729" s="19">
        <f t="shared" si="215"/>
        <v>27.287499999999998</v>
      </c>
      <c r="K729" s="5">
        <f t="shared" si="216"/>
        <v>848.0954999999999</v>
      </c>
    </row>
    <row r="730" spans="2:11" x14ac:dyDescent="0.25">
      <c r="B730" s="26" t="s">
        <v>705</v>
      </c>
      <c r="C730" s="26"/>
      <c r="D730" s="26"/>
      <c r="E730" s="26"/>
      <c r="F730" s="26"/>
      <c r="G730" t="s">
        <v>88</v>
      </c>
      <c r="H730" s="27">
        <v>15000</v>
      </c>
      <c r="I730" t="s">
        <v>20</v>
      </c>
      <c r="J730" s="19">
        <f t="shared" si="215"/>
        <v>68.21875</v>
      </c>
      <c r="K730" s="5">
        <f t="shared" si="216"/>
        <v>2120.23875</v>
      </c>
    </row>
    <row r="731" spans="2:11" x14ac:dyDescent="0.25">
      <c r="B731" s="26" t="s">
        <v>706</v>
      </c>
      <c r="C731" s="26"/>
      <c r="D731" s="26"/>
      <c r="E731" s="26"/>
      <c r="F731" s="26"/>
      <c r="G731" t="s">
        <v>88</v>
      </c>
      <c r="H731" s="27">
        <v>12000</v>
      </c>
      <c r="I731" t="s">
        <v>20</v>
      </c>
      <c r="J731" s="19">
        <f t="shared" si="215"/>
        <v>54.574999999999996</v>
      </c>
      <c r="K731" s="5">
        <f t="shared" si="216"/>
        <v>1696.1909999999998</v>
      </c>
    </row>
    <row r="732" spans="2:11" x14ac:dyDescent="0.25">
      <c r="B732" s="26" t="s">
        <v>707</v>
      </c>
      <c r="C732" s="26"/>
      <c r="D732" s="26"/>
      <c r="E732" s="26"/>
      <c r="F732" s="26"/>
      <c r="G732" t="s">
        <v>88</v>
      </c>
      <c r="H732" s="27">
        <v>8000</v>
      </c>
      <c r="I732" t="s">
        <v>20</v>
      </c>
      <c r="J732" s="19">
        <f t="shared" si="215"/>
        <v>36.383333333333333</v>
      </c>
      <c r="K732" s="5">
        <f t="shared" si="216"/>
        <v>1130.7939999999999</v>
      </c>
    </row>
    <row r="733" spans="2:11" x14ac:dyDescent="0.25">
      <c r="B733" s="26" t="s">
        <v>708</v>
      </c>
      <c r="C733" s="26"/>
      <c r="D733" s="26"/>
      <c r="E733" s="26"/>
      <c r="F733" s="26"/>
      <c r="G733" t="s">
        <v>88</v>
      </c>
      <c r="H733" s="27">
        <v>10000</v>
      </c>
      <c r="I733" t="s">
        <v>20</v>
      </c>
      <c r="J733" s="19">
        <f t="shared" si="215"/>
        <v>45.479166666666664</v>
      </c>
      <c r="K733" s="5">
        <f t="shared" si="216"/>
        <v>1413.4924999999998</v>
      </c>
    </row>
    <row r="734" spans="2:11" x14ac:dyDescent="0.25">
      <c r="B734" s="26" t="s">
        <v>709</v>
      </c>
      <c r="C734" s="26"/>
      <c r="D734" s="26"/>
      <c r="E734" s="26"/>
      <c r="F734" s="26"/>
      <c r="G734" t="s">
        <v>88</v>
      </c>
      <c r="H734" s="27">
        <v>6000</v>
      </c>
      <c r="I734" t="s">
        <v>20</v>
      </c>
      <c r="J734" s="19">
        <f t="shared" si="215"/>
        <v>27.287499999999998</v>
      </c>
      <c r="K734" s="5">
        <f t="shared" si="216"/>
        <v>848.0954999999999</v>
      </c>
    </row>
    <row r="735" spans="2:11" x14ac:dyDescent="0.25">
      <c r="B735" s="26" t="s">
        <v>710</v>
      </c>
      <c r="C735" s="26"/>
      <c r="D735" s="26"/>
      <c r="E735" s="26"/>
      <c r="F735" s="26"/>
      <c r="G735" t="s">
        <v>88</v>
      </c>
      <c r="H735" s="27">
        <v>6000</v>
      </c>
      <c r="I735" t="s">
        <v>20</v>
      </c>
      <c r="J735" s="19">
        <f t="shared" si="215"/>
        <v>27.287499999999998</v>
      </c>
      <c r="K735" s="5">
        <f t="shared" si="216"/>
        <v>848.0954999999999</v>
      </c>
    </row>
    <row r="736" spans="2:11" x14ac:dyDescent="0.25">
      <c r="B736" s="26" t="s">
        <v>711</v>
      </c>
      <c r="C736" s="26"/>
      <c r="D736" s="26"/>
      <c r="E736" s="26"/>
      <c r="F736" s="26"/>
      <c r="G736" t="s">
        <v>88</v>
      </c>
      <c r="H736" s="27">
        <v>4000</v>
      </c>
      <c r="I736" t="s">
        <v>20</v>
      </c>
      <c r="J736" s="19">
        <f t="shared" si="215"/>
        <v>18.191666666666666</v>
      </c>
      <c r="K736" s="5">
        <f t="shared" si="216"/>
        <v>565.39699999999993</v>
      </c>
    </row>
    <row r="737" spans="2:11" x14ac:dyDescent="0.25">
      <c r="B737" s="26" t="s">
        <v>712</v>
      </c>
      <c r="C737" s="26"/>
      <c r="D737" s="26"/>
      <c r="E737" s="26"/>
      <c r="F737" s="26"/>
      <c r="G737" t="s">
        <v>88</v>
      </c>
      <c r="H737" s="27">
        <v>3000</v>
      </c>
      <c r="I737" t="s">
        <v>20</v>
      </c>
      <c r="J737" s="19">
        <f t="shared" si="215"/>
        <v>13.643749999999999</v>
      </c>
      <c r="K737" s="5">
        <f t="shared" si="216"/>
        <v>424.04774999999995</v>
      </c>
    </row>
    <row r="738" spans="2:11" x14ac:dyDescent="0.25">
      <c r="B738" s="26" t="s">
        <v>713</v>
      </c>
      <c r="C738" s="26"/>
      <c r="D738" s="26"/>
      <c r="E738" s="26"/>
      <c r="F738" s="26"/>
      <c r="G738" t="s">
        <v>88</v>
      </c>
      <c r="H738" s="27">
        <v>6000</v>
      </c>
      <c r="I738" t="s">
        <v>20</v>
      </c>
      <c r="J738" s="19">
        <f t="shared" si="215"/>
        <v>27.287499999999998</v>
      </c>
      <c r="K738" s="5">
        <f t="shared" si="216"/>
        <v>848.0954999999999</v>
      </c>
    </row>
    <row r="739" spans="2:11" x14ac:dyDescent="0.25">
      <c r="B739" s="26" t="s">
        <v>714</v>
      </c>
      <c r="C739" s="26"/>
      <c r="D739" s="26"/>
      <c r="E739" s="26"/>
      <c r="F739" s="26"/>
      <c r="G739" t="s">
        <v>88</v>
      </c>
      <c r="H739" s="27">
        <v>2000</v>
      </c>
      <c r="I739" t="s">
        <v>20</v>
      </c>
      <c r="J739" s="19">
        <f t="shared" si="215"/>
        <v>9.0958333333333332</v>
      </c>
      <c r="K739" s="5">
        <f t="shared" si="216"/>
        <v>282.69849999999997</v>
      </c>
    </row>
    <row r="740" spans="2:11" x14ac:dyDescent="0.25">
      <c r="B740" s="26" t="s">
        <v>715</v>
      </c>
      <c r="C740" s="26"/>
      <c r="D740" s="26"/>
      <c r="E740" s="26"/>
      <c r="F740" s="26"/>
      <c r="G740" t="s">
        <v>88</v>
      </c>
      <c r="H740" s="27">
        <v>1500</v>
      </c>
      <c r="I740" t="s">
        <v>20</v>
      </c>
      <c r="J740" s="19">
        <f t="shared" si="215"/>
        <v>6.8218749999999995</v>
      </c>
      <c r="K740" s="5">
        <f t="shared" si="216"/>
        <v>212.02387499999998</v>
      </c>
    </row>
    <row r="741" spans="2:11" x14ac:dyDescent="0.25">
      <c r="B741" s="26" t="s">
        <v>716</v>
      </c>
      <c r="C741" s="26"/>
      <c r="D741" s="26"/>
      <c r="E741" s="26"/>
      <c r="F741" s="26"/>
      <c r="G741" t="s">
        <v>88</v>
      </c>
      <c r="H741" s="27">
        <v>20000</v>
      </c>
      <c r="I741" t="s">
        <v>20</v>
      </c>
      <c r="J741" s="19">
        <f t="shared" si="215"/>
        <v>90.958333333333329</v>
      </c>
      <c r="K741" s="5">
        <f t="shared" si="216"/>
        <v>2826.9849999999997</v>
      </c>
    </row>
    <row r="742" spans="2:11" x14ac:dyDescent="0.25">
      <c r="B742" s="26" t="s">
        <v>717</v>
      </c>
      <c r="C742" s="26"/>
      <c r="D742" s="26"/>
      <c r="E742" s="26"/>
      <c r="F742" s="26"/>
      <c r="G742" t="s">
        <v>88</v>
      </c>
      <c r="H742" s="27">
        <v>10000</v>
      </c>
      <c r="I742" t="s">
        <v>20</v>
      </c>
      <c r="J742" s="19">
        <f t="shared" si="215"/>
        <v>45.479166666666664</v>
      </c>
      <c r="K742" s="5">
        <f t="shared" si="216"/>
        <v>1413.4924999999998</v>
      </c>
    </row>
    <row r="743" spans="2:11" x14ac:dyDescent="0.25">
      <c r="B743" s="26" t="s">
        <v>718</v>
      </c>
      <c r="C743" s="26"/>
      <c r="D743" s="26"/>
      <c r="E743" s="26"/>
      <c r="F743" s="26"/>
      <c r="G743" t="s">
        <v>281</v>
      </c>
      <c r="H743" s="27">
        <v>15000</v>
      </c>
      <c r="I743" t="s">
        <v>20</v>
      </c>
      <c r="J743" s="19">
        <f t="shared" si="215"/>
        <v>68.21875</v>
      </c>
      <c r="K743" s="5">
        <f t="shared" si="216"/>
        <v>2120.23875</v>
      </c>
    </row>
    <row r="744" spans="2:11" x14ac:dyDescent="0.25">
      <c r="B744" s="26" t="s">
        <v>719</v>
      </c>
      <c r="C744" s="26"/>
      <c r="D744" s="26"/>
      <c r="E744" s="26"/>
      <c r="F744" s="26"/>
      <c r="G744" t="s">
        <v>88</v>
      </c>
      <c r="H744" s="27">
        <v>8000</v>
      </c>
      <c r="I744" t="s">
        <v>20</v>
      </c>
      <c r="J744" s="19">
        <f t="shared" si="215"/>
        <v>36.383333333333333</v>
      </c>
      <c r="K744" s="5">
        <f t="shared" si="216"/>
        <v>1130.7939999999999</v>
      </c>
    </row>
    <row r="745" spans="2:11" x14ac:dyDescent="0.25">
      <c r="B745" s="26" t="s">
        <v>720</v>
      </c>
      <c r="C745" s="26"/>
      <c r="D745" s="26"/>
      <c r="E745" s="26"/>
      <c r="F745" s="26"/>
      <c r="G745" t="s">
        <v>281</v>
      </c>
      <c r="H745" s="27">
        <v>1500</v>
      </c>
      <c r="I745" t="s">
        <v>20</v>
      </c>
      <c r="J745" s="19">
        <f t="shared" si="215"/>
        <v>6.8218749999999995</v>
      </c>
      <c r="K745" s="5">
        <f t="shared" si="216"/>
        <v>212.02387499999998</v>
      </c>
    </row>
    <row r="746" spans="2:11" x14ac:dyDescent="0.25">
      <c r="B746" s="26" t="s">
        <v>721</v>
      </c>
      <c r="C746" s="26"/>
      <c r="D746" s="26"/>
      <c r="E746" s="26"/>
      <c r="F746" s="26"/>
      <c r="G746" t="s">
        <v>281</v>
      </c>
      <c r="H746" s="27">
        <v>1250</v>
      </c>
      <c r="I746" t="s">
        <v>20</v>
      </c>
      <c r="J746" s="19">
        <f t="shared" si="215"/>
        <v>5.684895833333333</v>
      </c>
      <c r="K746" s="5">
        <f t="shared" si="216"/>
        <v>176.68656249999998</v>
      </c>
    </row>
    <row r="747" spans="2:11" x14ac:dyDescent="0.25">
      <c r="B747" s="26" t="s">
        <v>722</v>
      </c>
      <c r="C747" s="26"/>
      <c r="D747" s="26"/>
      <c r="E747" s="26"/>
      <c r="F747" s="26"/>
      <c r="G747" t="s">
        <v>281</v>
      </c>
      <c r="H747" s="27">
        <v>600</v>
      </c>
      <c r="I747" t="s">
        <v>20</v>
      </c>
      <c r="J747" s="19">
        <f t="shared" si="215"/>
        <v>2.7287499999999998</v>
      </c>
      <c r="K747" s="5">
        <f t="shared" si="216"/>
        <v>84.809549999999987</v>
      </c>
    </row>
    <row r="748" spans="2:11" x14ac:dyDescent="0.25">
      <c r="B748" s="26" t="s">
        <v>723</v>
      </c>
      <c r="C748" s="26"/>
      <c r="D748" s="26"/>
      <c r="E748" s="26"/>
      <c r="F748" s="26"/>
      <c r="G748" t="s">
        <v>281</v>
      </c>
      <c r="H748" s="27">
        <v>600</v>
      </c>
      <c r="I748" t="s">
        <v>20</v>
      </c>
      <c r="J748" s="19">
        <f t="shared" si="215"/>
        <v>2.7287499999999998</v>
      </c>
      <c r="K748" s="5">
        <f t="shared" si="216"/>
        <v>84.809549999999987</v>
      </c>
    </row>
    <row r="749" spans="2:11" x14ac:dyDescent="0.25">
      <c r="B749" s="26" t="s">
        <v>724</v>
      </c>
      <c r="C749" s="26"/>
      <c r="D749" s="26"/>
      <c r="E749" s="26"/>
      <c r="F749" s="26"/>
      <c r="G749" t="s">
        <v>88</v>
      </c>
      <c r="H749" s="27">
        <v>5000</v>
      </c>
      <c r="I749" t="s">
        <v>20</v>
      </c>
      <c r="J749" s="19">
        <f t="shared" si="215"/>
        <v>22.739583333333332</v>
      </c>
      <c r="K749" s="5">
        <f t="shared" si="216"/>
        <v>706.74624999999992</v>
      </c>
    </row>
    <row r="750" spans="2:11" x14ac:dyDescent="0.25">
      <c r="B750" s="26" t="s">
        <v>725</v>
      </c>
      <c r="C750" s="26"/>
      <c r="D750" s="26"/>
      <c r="E750" s="26"/>
      <c r="F750" s="26"/>
      <c r="G750" t="s">
        <v>88</v>
      </c>
      <c r="H750" s="27">
        <v>4000</v>
      </c>
      <c r="I750" t="s">
        <v>20</v>
      </c>
      <c r="J750" s="19">
        <f t="shared" si="215"/>
        <v>18.191666666666666</v>
      </c>
      <c r="K750" s="5">
        <f t="shared" si="216"/>
        <v>565.39699999999993</v>
      </c>
    </row>
    <row r="751" spans="2:11" x14ac:dyDescent="0.25">
      <c r="B751" s="26" t="s">
        <v>726</v>
      </c>
      <c r="C751" s="26"/>
      <c r="D751" s="26"/>
      <c r="E751" s="26"/>
      <c r="F751" s="26"/>
      <c r="G751" t="s">
        <v>88</v>
      </c>
      <c r="H751" s="27">
        <v>12500</v>
      </c>
      <c r="I751" t="s">
        <v>20</v>
      </c>
      <c r="J751" s="19">
        <f t="shared" si="215"/>
        <v>56.848958333333329</v>
      </c>
      <c r="K751" s="5">
        <f t="shared" si="216"/>
        <v>1766.8656249999997</v>
      </c>
    </row>
    <row r="752" spans="2:11" x14ac:dyDescent="0.25">
      <c r="B752" s="26" t="s">
        <v>727</v>
      </c>
      <c r="C752" s="26"/>
      <c r="D752" s="26"/>
      <c r="E752" s="26"/>
      <c r="F752" s="26"/>
      <c r="G752" t="s">
        <v>88</v>
      </c>
      <c r="H752" s="27">
        <v>8000</v>
      </c>
      <c r="I752" t="s">
        <v>20</v>
      </c>
      <c r="J752" s="19">
        <f t="shared" si="215"/>
        <v>36.383333333333333</v>
      </c>
      <c r="K752" s="5">
        <f t="shared" si="216"/>
        <v>1130.7939999999999</v>
      </c>
    </row>
    <row r="753" spans="2:11" x14ac:dyDescent="0.25">
      <c r="B753" s="26" t="s">
        <v>728</v>
      </c>
      <c r="C753" s="26"/>
      <c r="D753" s="26"/>
      <c r="E753" s="26"/>
      <c r="F753" s="26"/>
      <c r="G753" t="s">
        <v>88</v>
      </c>
      <c r="H753" s="27">
        <v>5000</v>
      </c>
      <c r="I753" t="s">
        <v>20</v>
      </c>
      <c r="J753" s="19">
        <f t="shared" si="215"/>
        <v>22.739583333333332</v>
      </c>
      <c r="K753" s="5">
        <f t="shared" si="216"/>
        <v>706.74624999999992</v>
      </c>
    </row>
    <row r="754" spans="2:11" x14ac:dyDescent="0.25">
      <c r="B754" s="26" t="s">
        <v>729</v>
      </c>
      <c r="C754" s="26"/>
      <c r="D754" s="26"/>
      <c r="E754" s="26"/>
      <c r="F754" s="26"/>
      <c r="G754" t="s">
        <v>88</v>
      </c>
      <c r="H754" s="27">
        <v>2000</v>
      </c>
      <c r="I754" t="s">
        <v>20</v>
      </c>
      <c r="J754" s="19">
        <f t="shared" si="215"/>
        <v>9.0958333333333332</v>
      </c>
      <c r="K754" s="5">
        <f t="shared" si="216"/>
        <v>282.69849999999997</v>
      </c>
    </row>
    <row r="755" spans="2:11" x14ac:dyDescent="0.25">
      <c r="B755" s="26" t="s">
        <v>730</v>
      </c>
      <c r="C755" s="26"/>
      <c r="D755" s="26"/>
      <c r="E755" s="26"/>
      <c r="F755" s="26"/>
      <c r="G755" t="s">
        <v>88</v>
      </c>
      <c r="H755" s="27">
        <v>12500</v>
      </c>
      <c r="I755" t="s">
        <v>20</v>
      </c>
      <c r="J755" s="19">
        <f t="shared" si="215"/>
        <v>56.848958333333329</v>
      </c>
      <c r="K755" s="5">
        <f t="shared" si="216"/>
        <v>1766.8656249999997</v>
      </c>
    </row>
    <row r="756" spans="2:11" x14ac:dyDescent="0.25">
      <c r="B756" s="26" t="s">
        <v>731</v>
      </c>
      <c r="C756" s="26"/>
      <c r="D756" s="26"/>
      <c r="E756" s="26"/>
      <c r="F756" s="26"/>
      <c r="G756" t="s">
        <v>88</v>
      </c>
      <c r="H756" s="27">
        <v>7000</v>
      </c>
      <c r="I756" t="s">
        <v>20</v>
      </c>
      <c r="J756" s="19">
        <f t="shared" si="215"/>
        <v>31.835416666666667</v>
      </c>
      <c r="K756" s="5">
        <f t="shared" si="216"/>
        <v>989.44475</v>
      </c>
    </row>
    <row r="757" spans="2:11" x14ac:dyDescent="0.25">
      <c r="B757" s="26" t="s">
        <v>732</v>
      </c>
      <c r="C757" s="26"/>
      <c r="D757" s="26"/>
      <c r="E757" s="26"/>
      <c r="F757" s="26"/>
      <c r="G757" t="s">
        <v>88</v>
      </c>
      <c r="H757" s="27">
        <v>1000</v>
      </c>
      <c r="I757" t="s">
        <v>20</v>
      </c>
      <c r="J757" s="19">
        <f t="shared" si="215"/>
        <v>4.5479166666666666</v>
      </c>
      <c r="K757" s="5">
        <f t="shared" si="216"/>
        <v>141.34924999999998</v>
      </c>
    </row>
    <row r="758" spans="2:11" x14ac:dyDescent="0.25">
      <c r="B758" s="26" t="s">
        <v>733</v>
      </c>
      <c r="C758" s="26"/>
      <c r="D758" s="26"/>
      <c r="E758" s="26"/>
      <c r="F758" s="26"/>
      <c r="G758" t="s">
        <v>88</v>
      </c>
      <c r="H758" s="27">
        <v>500</v>
      </c>
      <c r="I758" t="s">
        <v>20</v>
      </c>
      <c r="J758" s="19">
        <f t="shared" si="215"/>
        <v>2.2739583333333333</v>
      </c>
      <c r="K758" s="5">
        <f t="shared" si="216"/>
        <v>70.674624999999992</v>
      </c>
    </row>
    <row r="759" spans="2:11" x14ac:dyDescent="0.25">
      <c r="B759" s="26" t="s">
        <v>734</v>
      </c>
      <c r="C759" s="26"/>
      <c r="D759" s="26"/>
      <c r="E759" s="26"/>
      <c r="F759" s="26"/>
      <c r="G759" t="s">
        <v>88</v>
      </c>
      <c r="H759" s="27">
        <v>8000</v>
      </c>
      <c r="I759" t="s">
        <v>20</v>
      </c>
      <c r="J759" s="19">
        <f t="shared" si="215"/>
        <v>36.383333333333333</v>
      </c>
      <c r="K759" s="5">
        <f t="shared" si="216"/>
        <v>1130.7939999999999</v>
      </c>
    </row>
    <row r="760" spans="2:11" x14ac:dyDescent="0.25">
      <c r="B760" s="26" t="s">
        <v>737</v>
      </c>
      <c r="C760" s="26"/>
      <c r="D760" s="26"/>
      <c r="E760" s="26"/>
      <c r="F760" s="26"/>
      <c r="G760" t="s">
        <v>281</v>
      </c>
      <c r="H760" s="27">
        <v>7000</v>
      </c>
      <c r="I760" t="s">
        <v>20</v>
      </c>
      <c r="J760" s="19">
        <f t="shared" si="215"/>
        <v>31.835416666666667</v>
      </c>
      <c r="K760" s="5">
        <f t="shared" si="216"/>
        <v>989.44475</v>
      </c>
    </row>
    <row r="761" spans="2:11" ht="15.75" thickBot="1" x14ac:dyDescent="0.3"/>
    <row r="762" spans="2:11" ht="15.75" thickBot="1" x14ac:dyDescent="0.3">
      <c r="B762" s="25" t="s">
        <v>736</v>
      </c>
      <c r="C762" s="26"/>
      <c r="D762" s="26"/>
      <c r="E762" s="26"/>
      <c r="F762" s="26"/>
    </row>
    <row r="763" spans="2:11" x14ac:dyDescent="0.25">
      <c r="B763" s="26" t="s">
        <v>739</v>
      </c>
      <c r="C763" s="26"/>
      <c r="D763" s="26"/>
      <c r="E763" s="26"/>
      <c r="F763" s="26"/>
      <c r="G763" t="s">
        <v>738</v>
      </c>
      <c r="H763" s="27">
        <v>200</v>
      </c>
      <c r="I763" t="s">
        <v>20</v>
      </c>
      <c r="J763" s="19">
        <f t="shared" ref="J763" si="217">+H763/72000*$G$54</f>
        <v>0.9095833333333333</v>
      </c>
      <c r="K763" s="5">
        <f t="shared" si="216"/>
        <v>28.269849999999998</v>
      </c>
    </row>
    <row r="764" spans="2:11" x14ac:dyDescent="0.25">
      <c r="B764" s="26" t="s">
        <v>740</v>
      </c>
      <c r="C764" s="26"/>
      <c r="D764" s="26"/>
      <c r="E764" s="26"/>
      <c r="F764" s="26"/>
      <c r="G764" t="s">
        <v>738</v>
      </c>
      <c r="H764" s="27">
        <v>300</v>
      </c>
      <c r="I764" t="s">
        <v>20</v>
      </c>
      <c r="J764" s="19">
        <f t="shared" ref="J764:J774" si="218">+H764/72000*$G$54</f>
        <v>1.3643749999999999</v>
      </c>
      <c r="K764" s="5">
        <f t="shared" si="216"/>
        <v>42.404774999999994</v>
      </c>
    </row>
    <row r="765" spans="2:11" x14ac:dyDescent="0.25">
      <c r="B765" s="26" t="s">
        <v>741</v>
      </c>
      <c r="C765" s="26"/>
      <c r="D765" s="26"/>
      <c r="E765" s="26"/>
      <c r="F765" s="26"/>
      <c r="G765" t="s">
        <v>738</v>
      </c>
      <c r="H765" s="27">
        <v>25</v>
      </c>
      <c r="I765" t="s">
        <v>20</v>
      </c>
      <c r="J765" s="19">
        <f t="shared" si="218"/>
        <v>0.11369791666666666</v>
      </c>
      <c r="K765" s="5">
        <f t="shared" si="216"/>
        <v>3.5337312499999998</v>
      </c>
    </row>
    <row r="766" spans="2:11" x14ac:dyDescent="0.25">
      <c r="B766" s="26" t="s">
        <v>742</v>
      </c>
      <c r="C766" s="26"/>
      <c r="D766" s="26"/>
      <c r="E766" s="26"/>
      <c r="F766" s="26"/>
      <c r="G766" t="s">
        <v>738</v>
      </c>
      <c r="H766" s="27">
        <v>25</v>
      </c>
      <c r="I766" t="s">
        <v>20</v>
      </c>
      <c r="J766" s="19">
        <f t="shared" si="218"/>
        <v>0.11369791666666666</v>
      </c>
      <c r="K766" s="5">
        <f t="shared" si="216"/>
        <v>3.5337312499999998</v>
      </c>
    </row>
    <row r="767" spans="2:11" x14ac:dyDescent="0.25">
      <c r="B767" s="26" t="s">
        <v>743</v>
      </c>
      <c r="C767" s="26"/>
      <c r="D767" s="26"/>
      <c r="E767" s="26"/>
      <c r="F767" s="26"/>
      <c r="G767" t="s">
        <v>738</v>
      </c>
      <c r="H767" s="27">
        <v>1000</v>
      </c>
      <c r="I767" t="s">
        <v>20</v>
      </c>
      <c r="J767" s="19">
        <f t="shared" si="218"/>
        <v>4.5479166666666666</v>
      </c>
      <c r="K767" s="5">
        <f t="shared" si="216"/>
        <v>141.34924999999998</v>
      </c>
    </row>
    <row r="768" spans="2:11" x14ac:dyDescent="0.25">
      <c r="B768" s="26" t="s">
        <v>744</v>
      </c>
      <c r="C768" s="26"/>
      <c r="D768" s="26"/>
      <c r="E768" s="26"/>
      <c r="F768" s="26"/>
      <c r="G768" t="s">
        <v>738</v>
      </c>
      <c r="H768" s="27">
        <v>750</v>
      </c>
      <c r="I768" t="s">
        <v>20</v>
      </c>
      <c r="J768" s="19">
        <f t="shared" si="218"/>
        <v>3.4109374999999997</v>
      </c>
      <c r="K768" s="5">
        <f t="shared" si="216"/>
        <v>106.01193749999999</v>
      </c>
    </row>
    <row r="769" spans="2:11" x14ac:dyDescent="0.25">
      <c r="B769" s="26" t="s">
        <v>745</v>
      </c>
      <c r="C769" s="26"/>
      <c r="D769" s="26"/>
      <c r="E769" s="26"/>
      <c r="F769" s="26"/>
      <c r="G769" t="s">
        <v>738</v>
      </c>
      <c r="H769" s="27">
        <v>500</v>
      </c>
      <c r="I769" t="s">
        <v>20</v>
      </c>
      <c r="J769" s="19">
        <f t="shared" si="218"/>
        <v>2.2739583333333333</v>
      </c>
      <c r="K769" s="5">
        <f t="shared" si="216"/>
        <v>70.674624999999992</v>
      </c>
    </row>
    <row r="770" spans="2:11" x14ac:dyDescent="0.25">
      <c r="B770" s="26" t="s">
        <v>746</v>
      </c>
      <c r="C770" s="26"/>
      <c r="D770" s="26"/>
      <c r="E770" s="26"/>
      <c r="F770" s="26"/>
      <c r="G770" t="s">
        <v>738</v>
      </c>
      <c r="H770" s="27">
        <v>400</v>
      </c>
      <c r="I770" t="s">
        <v>20</v>
      </c>
      <c r="J770" s="19">
        <f t="shared" si="218"/>
        <v>1.8191666666666666</v>
      </c>
      <c r="K770" s="5">
        <f t="shared" si="216"/>
        <v>56.539699999999996</v>
      </c>
    </row>
    <row r="771" spans="2:11" x14ac:dyDescent="0.25">
      <c r="B771" s="26" t="s">
        <v>747</v>
      </c>
      <c r="C771" s="26"/>
      <c r="D771" s="26"/>
      <c r="E771" s="26"/>
      <c r="F771" s="26"/>
      <c r="G771" t="s">
        <v>748</v>
      </c>
      <c r="H771" s="27">
        <v>25</v>
      </c>
      <c r="I771" t="s">
        <v>20</v>
      </c>
      <c r="J771" s="19">
        <f t="shared" si="218"/>
        <v>0.11369791666666666</v>
      </c>
      <c r="K771" s="5">
        <f t="shared" si="216"/>
        <v>3.5337312499999998</v>
      </c>
    </row>
    <row r="772" spans="2:11" x14ac:dyDescent="0.25">
      <c r="B772" s="26" t="s">
        <v>749</v>
      </c>
      <c r="C772" s="26"/>
      <c r="D772" s="26"/>
      <c r="E772" s="26"/>
      <c r="F772" s="26"/>
      <c r="G772" t="s">
        <v>748</v>
      </c>
      <c r="H772" s="27">
        <v>40</v>
      </c>
      <c r="I772" t="s">
        <v>20</v>
      </c>
      <c r="J772" s="19">
        <f t="shared" si="218"/>
        <v>0.18191666666666667</v>
      </c>
      <c r="K772" s="5">
        <f t="shared" ref="K772:K835" si="219">$K$54*J772</f>
        <v>5.6539700000000002</v>
      </c>
    </row>
    <row r="773" spans="2:11" x14ac:dyDescent="0.25">
      <c r="B773" s="26" t="s">
        <v>750</v>
      </c>
      <c r="C773" s="26"/>
      <c r="D773" s="26"/>
      <c r="E773" s="26"/>
      <c r="F773" s="26"/>
      <c r="G773" t="s">
        <v>748</v>
      </c>
      <c r="H773" s="27">
        <v>12</v>
      </c>
      <c r="I773" t="s">
        <v>20</v>
      </c>
      <c r="J773" s="19">
        <f t="shared" si="218"/>
        <v>5.4574999999999999E-2</v>
      </c>
      <c r="K773" s="5">
        <f t="shared" si="219"/>
        <v>1.6961909999999998</v>
      </c>
    </row>
    <row r="774" spans="2:11" x14ac:dyDescent="0.25">
      <c r="B774" s="26" t="s">
        <v>751</v>
      </c>
      <c r="C774" s="26"/>
      <c r="D774" s="26"/>
      <c r="E774" s="26"/>
      <c r="F774" s="26"/>
      <c r="G774" t="s">
        <v>748</v>
      </c>
      <c r="H774" s="27">
        <v>16</v>
      </c>
      <c r="I774" t="s">
        <v>20</v>
      </c>
      <c r="J774" s="19">
        <f t="shared" si="218"/>
        <v>7.2766666666666674E-2</v>
      </c>
      <c r="K774" s="5">
        <f t="shared" si="219"/>
        <v>2.2615880000000002</v>
      </c>
    </row>
    <row r="775" spans="2:11" ht="15.75" thickBot="1" x14ac:dyDescent="0.3"/>
    <row r="776" spans="2:11" ht="15.75" thickBot="1" x14ac:dyDescent="0.3">
      <c r="B776" s="25" t="s">
        <v>752</v>
      </c>
      <c r="C776" s="26"/>
      <c r="D776" s="26"/>
      <c r="E776" s="26"/>
      <c r="F776" s="26"/>
    </row>
    <row r="777" spans="2:11" x14ac:dyDescent="0.25">
      <c r="B777" s="26" t="s">
        <v>753</v>
      </c>
      <c r="C777" s="26"/>
      <c r="D777" s="26"/>
      <c r="E777" s="26"/>
      <c r="F777" s="26"/>
      <c r="G777" t="s">
        <v>0</v>
      </c>
      <c r="H777" s="27">
        <v>40</v>
      </c>
      <c r="I777" t="s">
        <v>20</v>
      </c>
      <c r="J777" s="19">
        <f t="shared" ref="J777" si="220">+H777/72000*$G$54</f>
        <v>0.18191666666666667</v>
      </c>
      <c r="K777" s="5">
        <f t="shared" si="219"/>
        <v>5.6539700000000002</v>
      </c>
    </row>
    <row r="778" spans="2:11" x14ac:dyDescent="0.25">
      <c r="B778" s="26" t="s">
        <v>754</v>
      </c>
      <c r="C778" s="26"/>
      <c r="D778" s="26"/>
      <c r="E778" s="26"/>
      <c r="F778" s="26"/>
      <c r="G778" t="s">
        <v>0</v>
      </c>
      <c r="H778" s="27">
        <v>30</v>
      </c>
      <c r="I778" t="s">
        <v>20</v>
      </c>
      <c r="J778" s="19">
        <f t="shared" ref="J778:J810" si="221">+H778/72000*$G$54</f>
        <v>0.13643750000000002</v>
      </c>
      <c r="K778" s="5">
        <f t="shared" si="219"/>
        <v>4.2404774999999999</v>
      </c>
    </row>
    <row r="779" spans="2:11" x14ac:dyDescent="0.25">
      <c r="B779" s="26" t="s">
        <v>755</v>
      </c>
      <c r="C779" s="26"/>
      <c r="D779" s="26"/>
      <c r="E779" s="26"/>
      <c r="F779" s="26"/>
      <c r="G779" t="s">
        <v>0</v>
      </c>
      <c r="H779" s="27">
        <v>20</v>
      </c>
      <c r="I779" t="s">
        <v>20</v>
      </c>
      <c r="J779" s="19">
        <f t="shared" si="221"/>
        <v>9.0958333333333335E-2</v>
      </c>
      <c r="K779" s="5">
        <f t="shared" si="219"/>
        <v>2.8269850000000001</v>
      </c>
    </row>
    <row r="780" spans="2:11" x14ac:dyDescent="0.25">
      <c r="B780" s="26" t="s">
        <v>756</v>
      </c>
      <c r="C780" s="26"/>
      <c r="D780" s="26"/>
      <c r="E780" s="26"/>
      <c r="F780" s="26"/>
      <c r="G780" t="s">
        <v>0</v>
      </c>
      <c r="H780" s="27">
        <v>15</v>
      </c>
      <c r="I780" t="s">
        <v>20</v>
      </c>
      <c r="J780" s="19">
        <f t="shared" si="221"/>
        <v>6.8218750000000009E-2</v>
      </c>
      <c r="K780" s="5">
        <f t="shared" si="219"/>
        <v>2.1202387499999999</v>
      </c>
    </row>
    <row r="781" spans="2:11" x14ac:dyDescent="0.25">
      <c r="B781" s="26" t="s">
        <v>757</v>
      </c>
      <c r="C781" s="26"/>
      <c r="D781" s="26"/>
      <c r="E781" s="26"/>
      <c r="F781" s="26"/>
      <c r="G781" t="s">
        <v>758</v>
      </c>
      <c r="H781" s="27">
        <v>40</v>
      </c>
      <c r="I781" t="s">
        <v>20</v>
      </c>
      <c r="J781" s="19">
        <f t="shared" si="221"/>
        <v>0.18191666666666667</v>
      </c>
      <c r="K781" s="5">
        <f t="shared" si="219"/>
        <v>5.6539700000000002</v>
      </c>
    </row>
    <row r="782" spans="2:11" x14ac:dyDescent="0.25">
      <c r="B782" s="26" t="s">
        <v>759</v>
      </c>
      <c r="C782" s="26"/>
      <c r="D782" s="26"/>
      <c r="E782" s="26"/>
      <c r="F782" s="26"/>
      <c r="G782" t="s">
        <v>758</v>
      </c>
      <c r="H782" s="27">
        <v>20</v>
      </c>
      <c r="I782" t="s">
        <v>20</v>
      </c>
      <c r="J782" s="19">
        <f t="shared" si="221"/>
        <v>9.0958333333333335E-2</v>
      </c>
      <c r="K782" s="5">
        <f t="shared" si="219"/>
        <v>2.8269850000000001</v>
      </c>
    </row>
    <row r="783" spans="2:11" ht="15.75" thickBot="1" x14ac:dyDescent="0.3">
      <c r="J783" s="19"/>
    </row>
    <row r="784" spans="2:11" ht="15.75" thickBot="1" x14ac:dyDescent="0.3">
      <c r="B784" s="25" t="s">
        <v>760</v>
      </c>
      <c r="C784" s="26"/>
      <c r="D784" s="26"/>
      <c r="E784" s="26"/>
      <c r="F784" s="26"/>
      <c r="J784" s="19"/>
    </row>
    <row r="785" spans="2:11" x14ac:dyDescent="0.25">
      <c r="B785" s="26" t="s">
        <v>761</v>
      </c>
      <c r="C785" s="26"/>
      <c r="D785" s="26"/>
      <c r="E785" s="26"/>
      <c r="F785" s="26"/>
      <c r="G785" t="s">
        <v>88</v>
      </c>
      <c r="H785" s="27">
        <v>50</v>
      </c>
      <c r="I785" t="s">
        <v>20</v>
      </c>
      <c r="J785" s="19">
        <f t="shared" ref="J785" si="222">+H785/72000*$G$54</f>
        <v>0.22739583333333332</v>
      </c>
      <c r="K785" s="5">
        <f t="shared" si="219"/>
        <v>7.0674624999999995</v>
      </c>
    </row>
    <row r="786" spans="2:11" x14ac:dyDescent="0.25">
      <c r="B786" s="26" t="s">
        <v>762</v>
      </c>
      <c r="C786" s="26"/>
      <c r="D786" s="26"/>
      <c r="E786" s="26"/>
      <c r="F786" s="26"/>
      <c r="G786" t="s">
        <v>281</v>
      </c>
      <c r="H786" s="27">
        <v>25</v>
      </c>
      <c r="I786" t="s">
        <v>20</v>
      </c>
      <c r="J786" s="19">
        <f t="shared" si="221"/>
        <v>0.11369791666666666</v>
      </c>
      <c r="K786" s="5">
        <f t="shared" si="219"/>
        <v>3.5337312499999998</v>
      </c>
    </row>
    <row r="787" spans="2:11" x14ac:dyDescent="0.25">
      <c r="B787" s="26" t="s">
        <v>763</v>
      </c>
      <c r="C787" s="26"/>
      <c r="D787" s="26"/>
      <c r="E787" s="26"/>
      <c r="F787" s="26"/>
      <c r="G787" t="s">
        <v>281</v>
      </c>
      <c r="H787" s="27">
        <v>20</v>
      </c>
      <c r="I787" t="s">
        <v>20</v>
      </c>
      <c r="J787" s="19">
        <f t="shared" si="221"/>
        <v>9.0958333333333335E-2</v>
      </c>
      <c r="K787" s="5">
        <f t="shared" si="219"/>
        <v>2.8269850000000001</v>
      </c>
    </row>
    <row r="788" spans="2:11" x14ac:dyDescent="0.25">
      <c r="B788" s="26" t="s">
        <v>764</v>
      </c>
      <c r="C788" s="26"/>
      <c r="D788" s="26"/>
      <c r="E788" s="26"/>
      <c r="F788" s="26"/>
      <c r="G788" t="s">
        <v>281</v>
      </c>
      <c r="H788" s="27">
        <v>30</v>
      </c>
      <c r="I788" t="s">
        <v>20</v>
      </c>
      <c r="J788" s="19">
        <f t="shared" si="221"/>
        <v>0.13643750000000002</v>
      </c>
      <c r="K788" s="5">
        <f t="shared" si="219"/>
        <v>4.2404774999999999</v>
      </c>
    </row>
    <row r="789" spans="2:11" x14ac:dyDescent="0.25">
      <c r="B789" s="26" t="s">
        <v>765</v>
      </c>
      <c r="C789" s="26"/>
      <c r="D789" s="26"/>
      <c r="E789" s="26"/>
      <c r="F789" s="26"/>
      <c r="G789" t="s">
        <v>281</v>
      </c>
      <c r="H789" s="27">
        <v>50</v>
      </c>
      <c r="I789" t="s">
        <v>20</v>
      </c>
      <c r="J789" s="19">
        <f t="shared" si="221"/>
        <v>0.22739583333333332</v>
      </c>
      <c r="K789" s="5">
        <f t="shared" si="219"/>
        <v>7.0674624999999995</v>
      </c>
    </row>
    <row r="790" spans="2:11" x14ac:dyDescent="0.25">
      <c r="B790" s="26" t="s">
        <v>768</v>
      </c>
      <c r="C790" s="26"/>
      <c r="D790" s="26"/>
      <c r="E790" s="26"/>
      <c r="F790" s="26"/>
      <c r="G790" t="s">
        <v>281</v>
      </c>
      <c r="H790" s="27">
        <v>100</v>
      </c>
      <c r="I790" t="s">
        <v>20</v>
      </c>
      <c r="J790" s="19">
        <f t="shared" si="221"/>
        <v>0.45479166666666665</v>
      </c>
      <c r="K790" s="5">
        <f t="shared" si="219"/>
        <v>14.134924999999999</v>
      </c>
    </row>
    <row r="791" spans="2:11" x14ac:dyDescent="0.25">
      <c r="B791" s="26" t="s">
        <v>766</v>
      </c>
      <c r="C791" s="26"/>
      <c r="D791" s="26"/>
      <c r="E791" s="26"/>
      <c r="F791" s="26"/>
      <c r="G791" t="s">
        <v>281</v>
      </c>
      <c r="H791" s="27">
        <v>50</v>
      </c>
      <c r="I791" t="s">
        <v>20</v>
      </c>
      <c r="J791" s="19">
        <f t="shared" si="221"/>
        <v>0.22739583333333332</v>
      </c>
      <c r="K791" s="5">
        <f t="shared" si="219"/>
        <v>7.0674624999999995</v>
      </c>
    </row>
    <row r="792" spans="2:11" x14ac:dyDescent="0.25">
      <c r="B792" s="26" t="s">
        <v>767</v>
      </c>
      <c r="C792" s="26"/>
      <c r="D792" s="26"/>
      <c r="E792" s="26"/>
      <c r="F792" s="26"/>
      <c r="G792" t="s">
        <v>281</v>
      </c>
      <c r="H792" s="27">
        <v>200</v>
      </c>
      <c r="I792" t="s">
        <v>20</v>
      </c>
      <c r="J792" s="19">
        <f t="shared" si="221"/>
        <v>0.9095833333333333</v>
      </c>
      <c r="K792" s="5">
        <f t="shared" si="219"/>
        <v>28.269849999999998</v>
      </c>
    </row>
    <row r="793" spans="2:11" x14ac:dyDescent="0.25">
      <c r="B793" s="26" t="s">
        <v>769</v>
      </c>
      <c r="C793" s="26"/>
      <c r="D793" s="26"/>
      <c r="E793" s="26"/>
      <c r="F793" s="26"/>
      <c r="G793" t="s">
        <v>281</v>
      </c>
      <c r="H793" s="27">
        <v>175</v>
      </c>
      <c r="I793" t="s">
        <v>20</v>
      </c>
      <c r="J793" s="19">
        <f t="shared" si="221"/>
        <v>0.79588541666666668</v>
      </c>
      <c r="K793" s="5">
        <f t="shared" si="219"/>
        <v>24.736118749999999</v>
      </c>
    </row>
    <row r="794" spans="2:11" x14ac:dyDescent="0.25">
      <c r="B794" s="26" t="s">
        <v>767</v>
      </c>
      <c r="C794" s="26"/>
      <c r="D794" s="26"/>
      <c r="E794" s="26"/>
      <c r="F794" s="26"/>
      <c r="G794" t="s">
        <v>281</v>
      </c>
      <c r="H794" s="27">
        <v>125</v>
      </c>
      <c r="I794" t="s">
        <v>20</v>
      </c>
      <c r="J794" s="19">
        <f t="shared" si="221"/>
        <v>0.56848958333333333</v>
      </c>
      <c r="K794" s="5">
        <f t="shared" si="219"/>
        <v>17.668656249999998</v>
      </c>
    </row>
    <row r="795" spans="2:11" x14ac:dyDescent="0.25">
      <c r="B795" s="26" t="s">
        <v>770</v>
      </c>
      <c r="C795" s="26"/>
      <c r="D795" s="26"/>
      <c r="E795" s="26"/>
      <c r="F795" s="26"/>
      <c r="G795" t="s">
        <v>281</v>
      </c>
      <c r="H795" s="27">
        <v>300</v>
      </c>
      <c r="I795" t="s">
        <v>20</v>
      </c>
      <c r="J795" s="19">
        <f t="shared" si="221"/>
        <v>1.3643749999999999</v>
      </c>
      <c r="K795" s="5">
        <f t="shared" si="219"/>
        <v>42.404774999999994</v>
      </c>
    </row>
    <row r="796" spans="2:11" x14ac:dyDescent="0.25">
      <c r="B796" s="26" t="s">
        <v>771</v>
      </c>
      <c r="C796" s="26"/>
      <c r="D796" s="26"/>
      <c r="E796" s="26"/>
      <c r="F796" s="26"/>
      <c r="G796" t="s">
        <v>281</v>
      </c>
      <c r="H796" s="27">
        <v>400</v>
      </c>
      <c r="I796" t="s">
        <v>20</v>
      </c>
      <c r="J796" s="19">
        <f t="shared" si="221"/>
        <v>1.8191666666666666</v>
      </c>
      <c r="K796" s="5">
        <f t="shared" si="219"/>
        <v>56.539699999999996</v>
      </c>
    </row>
    <row r="797" spans="2:11" x14ac:dyDescent="0.25">
      <c r="B797" s="26" t="s">
        <v>772</v>
      </c>
      <c r="C797" s="26"/>
      <c r="D797" s="26"/>
      <c r="E797" s="26"/>
      <c r="F797" s="26"/>
      <c r="G797" t="s">
        <v>281</v>
      </c>
      <c r="H797" s="27">
        <v>600</v>
      </c>
      <c r="I797" t="s">
        <v>20</v>
      </c>
      <c r="J797" s="19">
        <f t="shared" si="221"/>
        <v>2.7287499999999998</v>
      </c>
      <c r="K797" s="5">
        <f t="shared" si="219"/>
        <v>84.809549999999987</v>
      </c>
    </row>
    <row r="798" spans="2:11" x14ac:dyDescent="0.25">
      <c r="B798" s="26" t="s">
        <v>773</v>
      </c>
      <c r="C798" s="26"/>
      <c r="D798" s="26"/>
      <c r="E798" s="26"/>
      <c r="F798" s="26"/>
      <c r="G798" t="s">
        <v>281</v>
      </c>
      <c r="H798" s="27">
        <v>250</v>
      </c>
      <c r="I798" t="s">
        <v>20</v>
      </c>
      <c r="J798" s="19">
        <f t="shared" si="221"/>
        <v>1.1369791666666667</v>
      </c>
      <c r="K798" s="5">
        <f t="shared" si="219"/>
        <v>35.337312499999996</v>
      </c>
    </row>
    <row r="799" spans="2:11" x14ac:dyDescent="0.25">
      <c r="B799" s="26" t="s">
        <v>774</v>
      </c>
      <c r="C799" s="26"/>
      <c r="D799" s="26"/>
      <c r="E799" s="26"/>
      <c r="F799" s="26"/>
      <c r="G799" t="s">
        <v>281</v>
      </c>
      <c r="H799" s="27">
        <v>200</v>
      </c>
      <c r="I799" t="s">
        <v>20</v>
      </c>
      <c r="J799" s="19">
        <f t="shared" si="221"/>
        <v>0.9095833333333333</v>
      </c>
      <c r="K799" s="5">
        <f t="shared" si="219"/>
        <v>28.269849999999998</v>
      </c>
    </row>
    <row r="800" spans="2:11" x14ac:dyDescent="0.25">
      <c r="B800" s="26" t="s">
        <v>775</v>
      </c>
      <c r="C800" s="26"/>
      <c r="D800" s="26"/>
      <c r="E800" s="26"/>
      <c r="F800" s="26"/>
      <c r="G800" t="s">
        <v>88</v>
      </c>
      <c r="H800" s="27">
        <v>500</v>
      </c>
      <c r="I800" t="s">
        <v>20</v>
      </c>
      <c r="J800" s="19">
        <f t="shared" si="221"/>
        <v>2.2739583333333333</v>
      </c>
      <c r="K800" s="5">
        <f t="shared" si="219"/>
        <v>70.674624999999992</v>
      </c>
    </row>
    <row r="801" spans="2:11" x14ac:dyDescent="0.25">
      <c r="B801" s="26" t="s">
        <v>776</v>
      </c>
      <c r="C801" s="26"/>
      <c r="D801" s="26"/>
      <c r="E801" s="26"/>
      <c r="F801" s="26"/>
      <c r="G801" t="s">
        <v>88</v>
      </c>
      <c r="H801" s="27">
        <v>250</v>
      </c>
      <c r="I801" t="s">
        <v>20</v>
      </c>
      <c r="J801" s="19">
        <f t="shared" si="221"/>
        <v>1.1369791666666667</v>
      </c>
      <c r="K801" s="5">
        <f t="shared" si="219"/>
        <v>35.337312499999996</v>
      </c>
    </row>
    <row r="802" spans="2:11" x14ac:dyDescent="0.25">
      <c r="B802" s="26" t="s">
        <v>777</v>
      </c>
      <c r="C802" s="26"/>
      <c r="D802" s="26"/>
      <c r="E802" s="26"/>
      <c r="F802" s="26"/>
      <c r="G802" t="s">
        <v>88</v>
      </c>
      <c r="H802" s="27">
        <v>200</v>
      </c>
      <c r="I802" t="s">
        <v>20</v>
      </c>
      <c r="J802" s="19">
        <f t="shared" si="221"/>
        <v>0.9095833333333333</v>
      </c>
      <c r="K802" s="5">
        <f t="shared" si="219"/>
        <v>28.269849999999998</v>
      </c>
    </row>
    <row r="803" spans="2:11" x14ac:dyDescent="0.25">
      <c r="B803" s="26" t="s">
        <v>778</v>
      </c>
      <c r="C803" s="26"/>
      <c r="D803" s="26"/>
      <c r="E803" s="26"/>
      <c r="F803" s="26"/>
      <c r="G803" t="s">
        <v>88</v>
      </c>
      <c r="H803" s="27">
        <v>200</v>
      </c>
      <c r="I803" t="s">
        <v>20</v>
      </c>
      <c r="J803" s="19">
        <f t="shared" si="221"/>
        <v>0.9095833333333333</v>
      </c>
      <c r="K803" s="5">
        <f t="shared" si="219"/>
        <v>28.269849999999998</v>
      </c>
    </row>
    <row r="804" spans="2:11" x14ac:dyDescent="0.25">
      <c r="B804" s="26" t="s">
        <v>779</v>
      </c>
      <c r="C804" s="26"/>
      <c r="D804" s="26"/>
      <c r="E804" s="26"/>
      <c r="F804" s="26"/>
      <c r="G804" t="s">
        <v>88</v>
      </c>
      <c r="H804" s="27">
        <v>200</v>
      </c>
      <c r="I804" t="s">
        <v>20</v>
      </c>
      <c r="J804" s="19">
        <f t="shared" si="221"/>
        <v>0.9095833333333333</v>
      </c>
      <c r="K804" s="5">
        <f t="shared" si="219"/>
        <v>28.269849999999998</v>
      </c>
    </row>
    <row r="805" spans="2:11" x14ac:dyDescent="0.25">
      <c r="B805" s="26" t="s">
        <v>780</v>
      </c>
      <c r="C805" s="26"/>
      <c r="D805" s="26"/>
      <c r="E805" s="26"/>
      <c r="F805" s="26"/>
      <c r="G805" t="s">
        <v>88</v>
      </c>
      <c r="H805" s="27">
        <v>600</v>
      </c>
      <c r="I805" t="s">
        <v>20</v>
      </c>
      <c r="J805" s="19">
        <f t="shared" si="221"/>
        <v>2.7287499999999998</v>
      </c>
      <c r="K805" s="5">
        <f t="shared" si="219"/>
        <v>84.809549999999987</v>
      </c>
    </row>
    <row r="806" spans="2:11" x14ac:dyDescent="0.25">
      <c r="B806" s="26" t="s">
        <v>781</v>
      </c>
      <c r="C806" s="26"/>
      <c r="D806" s="26"/>
      <c r="E806" s="26"/>
      <c r="F806" s="26"/>
      <c r="G806" t="s">
        <v>88</v>
      </c>
      <c r="H806" s="27">
        <v>175</v>
      </c>
      <c r="I806" t="s">
        <v>20</v>
      </c>
      <c r="J806" s="19">
        <f t="shared" si="221"/>
        <v>0.79588541666666668</v>
      </c>
      <c r="K806" s="5">
        <f t="shared" si="219"/>
        <v>24.736118749999999</v>
      </c>
    </row>
    <row r="807" spans="2:11" x14ac:dyDescent="0.25">
      <c r="B807" s="26" t="s">
        <v>782</v>
      </c>
      <c r="C807" s="26"/>
      <c r="D807" s="26"/>
      <c r="E807" s="26"/>
      <c r="F807" s="26"/>
      <c r="G807" t="s">
        <v>88</v>
      </c>
      <c r="H807" s="27">
        <v>300</v>
      </c>
      <c r="I807" t="s">
        <v>20</v>
      </c>
      <c r="J807" s="19">
        <f t="shared" si="221"/>
        <v>1.3643749999999999</v>
      </c>
      <c r="K807" s="5">
        <f t="shared" si="219"/>
        <v>42.404774999999994</v>
      </c>
    </row>
    <row r="808" spans="2:11" x14ac:dyDescent="0.25">
      <c r="B808" s="26" t="s">
        <v>783</v>
      </c>
      <c r="C808" s="26"/>
      <c r="D808" s="26"/>
      <c r="E808" s="26"/>
      <c r="F808" s="26"/>
      <c r="G808" t="s">
        <v>88</v>
      </c>
      <c r="H808" s="27">
        <v>200</v>
      </c>
      <c r="I808" t="s">
        <v>20</v>
      </c>
      <c r="J808" s="19">
        <f t="shared" si="221"/>
        <v>0.9095833333333333</v>
      </c>
      <c r="K808" s="5">
        <f t="shared" si="219"/>
        <v>28.269849999999998</v>
      </c>
    </row>
    <row r="809" spans="2:11" x14ac:dyDescent="0.25">
      <c r="B809" s="26" t="s">
        <v>784</v>
      </c>
      <c r="C809" s="26"/>
      <c r="D809" s="26"/>
      <c r="E809" s="26"/>
      <c r="F809" s="26"/>
      <c r="G809" t="s">
        <v>88</v>
      </c>
      <c r="H809" s="27">
        <v>100</v>
      </c>
      <c r="I809" t="s">
        <v>20</v>
      </c>
      <c r="J809" s="19">
        <f t="shared" si="221"/>
        <v>0.45479166666666665</v>
      </c>
      <c r="K809" s="5">
        <f t="shared" si="219"/>
        <v>14.134924999999999</v>
      </c>
    </row>
    <row r="810" spans="2:11" x14ac:dyDescent="0.25">
      <c r="B810" s="26" t="s">
        <v>785</v>
      </c>
      <c r="C810" s="26"/>
      <c r="D810" s="26"/>
      <c r="E810" s="26"/>
      <c r="F810" s="26"/>
      <c r="G810" t="s">
        <v>88</v>
      </c>
      <c r="H810" s="27">
        <v>50</v>
      </c>
      <c r="I810" t="s">
        <v>20</v>
      </c>
      <c r="J810" s="19">
        <f t="shared" si="221"/>
        <v>0.22739583333333332</v>
      </c>
      <c r="K810" s="5">
        <f t="shared" si="219"/>
        <v>7.0674624999999995</v>
      </c>
    </row>
    <row r="811" spans="2:11" ht="15.75" thickBot="1" x14ac:dyDescent="0.3"/>
    <row r="812" spans="2:11" ht="15.75" thickBot="1" x14ac:dyDescent="0.3">
      <c r="B812" s="25" t="s">
        <v>786</v>
      </c>
      <c r="C812" s="26"/>
      <c r="D812" s="26"/>
      <c r="E812" s="26"/>
      <c r="F812" s="26"/>
    </row>
    <row r="813" spans="2:11" x14ac:dyDescent="0.25">
      <c r="B813" s="26" t="s">
        <v>787</v>
      </c>
      <c r="C813" s="26"/>
      <c r="D813" s="26"/>
      <c r="E813" s="26"/>
      <c r="F813" s="26"/>
      <c r="G813" t="s">
        <v>0</v>
      </c>
      <c r="H813" s="27">
        <v>12000</v>
      </c>
      <c r="I813" t="s">
        <v>20</v>
      </c>
      <c r="J813" s="19">
        <f t="shared" ref="J813" si="223">+H813/72000*$G$54</f>
        <v>54.574999999999996</v>
      </c>
      <c r="K813" s="5">
        <f t="shared" si="219"/>
        <v>1696.1909999999998</v>
      </c>
    </row>
    <row r="814" spans="2:11" x14ac:dyDescent="0.25">
      <c r="B814" s="26" t="s">
        <v>788</v>
      </c>
      <c r="C814" s="26"/>
      <c r="D814" s="26"/>
      <c r="E814" s="26"/>
      <c r="F814" s="26"/>
      <c r="G814" t="s">
        <v>789</v>
      </c>
      <c r="H814" s="27">
        <v>64</v>
      </c>
      <c r="I814" t="s">
        <v>20</v>
      </c>
      <c r="J814" s="19">
        <f t="shared" ref="J814" si="224">+H814/72000*$G$54</f>
        <v>0.2910666666666667</v>
      </c>
      <c r="K814" s="5">
        <f t="shared" si="219"/>
        <v>9.0463520000000006</v>
      </c>
    </row>
    <row r="815" spans="2:11" ht="15.75" thickBot="1" x14ac:dyDescent="0.3"/>
    <row r="816" spans="2:11" ht="15.75" thickBot="1" x14ac:dyDescent="0.3">
      <c r="B816" s="25" t="s">
        <v>790</v>
      </c>
      <c r="C816" s="26"/>
      <c r="D816" s="26"/>
      <c r="E816" s="26"/>
      <c r="F816" s="26"/>
    </row>
    <row r="817" spans="2:11" x14ac:dyDescent="0.25">
      <c r="B817" s="26" t="s">
        <v>791</v>
      </c>
      <c r="C817" s="26"/>
      <c r="D817" s="26"/>
      <c r="E817" s="26"/>
      <c r="F817" s="26"/>
      <c r="G817" t="s">
        <v>0</v>
      </c>
      <c r="H817" s="27">
        <v>150000</v>
      </c>
      <c r="I817" t="s">
        <v>20</v>
      </c>
      <c r="J817" s="19">
        <f t="shared" ref="J817" si="225">+H817/72000*$G$54</f>
        <v>682.1875</v>
      </c>
      <c r="K817" s="5">
        <f t="shared" si="219"/>
        <v>21202.387499999997</v>
      </c>
    </row>
    <row r="818" spans="2:11" x14ac:dyDescent="0.25">
      <c r="B818" s="26" t="s">
        <v>792</v>
      </c>
      <c r="C818" s="26"/>
      <c r="D818" s="26"/>
      <c r="E818" s="26"/>
      <c r="F818" s="26"/>
      <c r="G818" t="s">
        <v>0</v>
      </c>
      <c r="H818" s="27">
        <v>50000</v>
      </c>
      <c r="I818" t="s">
        <v>20</v>
      </c>
      <c r="J818" s="19">
        <f t="shared" ref="J818:J822" si="226">+H818/72000*$G$54</f>
        <v>227.39583333333331</v>
      </c>
      <c r="K818" s="5">
        <f t="shared" si="219"/>
        <v>7067.4624999999987</v>
      </c>
    </row>
    <row r="819" spans="2:11" x14ac:dyDescent="0.25">
      <c r="B819" s="26" t="s">
        <v>793</v>
      </c>
      <c r="C819" s="26"/>
      <c r="D819" s="26"/>
      <c r="E819" s="26"/>
      <c r="F819" s="26"/>
      <c r="G819" t="s">
        <v>0</v>
      </c>
      <c r="H819" s="27">
        <v>32000</v>
      </c>
      <c r="I819" t="s">
        <v>20</v>
      </c>
      <c r="J819" s="19">
        <f t="shared" si="226"/>
        <v>145.53333333333333</v>
      </c>
      <c r="K819" s="5">
        <f t="shared" si="219"/>
        <v>4523.1759999999995</v>
      </c>
    </row>
    <row r="820" spans="2:11" x14ac:dyDescent="0.25">
      <c r="B820" s="26" t="s">
        <v>794</v>
      </c>
      <c r="C820" s="26"/>
      <c r="D820" s="26"/>
      <c r="E820" s="26"/>
      <c r="F820" s="26"/>
      <c r="G820" t="s">
        <v>0</v>
      </c>
      <c r="H820" s="27">
        <v>16000</v>
      </c>
      <c r="I820" t="s">
        <v>20</v>
      </c>
      <c r="J820" s="19">
        <f t="shared" si="226"/>
        <v>72.766666666666666</v>
      </c>
      <c r="K820" s="5">
        <f t="shared" si="219"/>
        <v>2261.5879999999997</v>
      </c>
    </row>
    <row r="821" spans="2:11" x14ac:dyDescent="0.25">
      <c r="B821" s="26" t="s">
        <v>795</v>
      </c>
      <c r="C821" s="26"/>
      <c r="D821" s="26"/>
      <c r="E821" s="26"/>
      <c r="F821" s="26"/>
      <c r="G821" t="s">
        <v>0</v>
      </c>
      <c r="H821" s="27">
        <v>12000</v>
      </c>
      <c r="I821" t="s">
        <v>20</v>
      </c>
      <c r="J821" s="19">
        <f t="shared" si="226"/>
        <v>54.574999999999996</v>
      </c>
      <c r="K821" s="5">
        <f t="shared" si="219"/>
        <v>1696.1909999999998</v>
      </c>
    </row>
    <row r="822" spans="2:11" x14ac:dyDescent="0.25">
      <c r="B822" s="26" t="s">
        <v>796</v>
      </c>
      <c r="C822" s="26"/>
      <c r="D822" s="26"/>
      <c r="E822" s="26"/>
      <c r="F822" s="26"/>
      <c r="G822" t="s">
        <v>0</v>
      </c>
      <c r="H822" s="27">
        <v>12000</v>
      </c>
      <c r="I822" t="s">
        <v>20</v>
      </c>
      <c r="J822" s="19">
        <f t="shared" si="226"/>
        <v>54.574999999999996</v>
      </c>
      <c r="K822" s="5">
        <f t="shared" si="219"/>
        <v>1696.1909999999998</v>
      </c>
    </row>
    <row r="823" spans="2:11" x14ac:dyDescent="0.25">
      <c r="B823" s="26" t="s">
        <v>1060</v>
      </c>
      <c r="C823" s="26"/>
      <c r="D823" s="26"/>
      <c r="E823" s="26"/>
      <c r="F823" s="26"/>
      <c r="G823" t="s">
        <v>0</v>
      </c>
      <c r="H823" s="27">
        <v>10000</v>
      </c>
      <c r="I823" t="s">
        <v>20</v>
      </c>
      <c r="J823" s="19">
        <f t="shared" ref="J823:J837" si="227">+H823/72000*$G$54</f>
        <v>45.479166666666664</v>
      </c>
      <c r="K823" s="5">
        <f t="shared" si="219"/>
        <v>1413.4924999999998</v>
      </c>
    </row>
    <row r="824" spans="2:11" x14ac:dyDescent="0.25">
      <c r="B824" s="26" t="s">
        <v>797</v>
      </c>
      <c r="C824" s="26"/>
      <c r="D824" s="26"/>
      <c r="E824" s="26"/>
      <c r="F824" s="26"/>
      <c r="G824" t="s">
        <v>0</v>
      </c>
      <c r="H824" s="27">
        <v>1500</v>
      </c>
      <c r="I824" t="s">
        <v>20</v>
      </c>
      <c r="J824" s="19">
        <f t="shared" si="227"/>
        <v>6.8218749999999995</v>
      </c>
      <c r="K824" s="5">
        <f t="shared" si="219"/>
        <v>212.02387499999998</v>
      </c>
    </row>
    <row r="825" spans="2:11" x14ac:dyDescent="0.25">
      <c r="B825" s="26" t="s">
        <v>798</v>
      </c>
      <c r="C825" s="26"/>
      <c r="D825" s="26"/>
      <c r="E825" s="26"/>
      <c r="F825" s="26"/>
      <c r="G825" t="s">
        <v>0</v>
      </c>
      <c r="H825" s="27">
        <v>600</v>
      </c>
      <c r="I825" t="s">
        <v>20</v>
      </c>
      <c r="J825" s="19">
        <f t="shared" si="227"/>
        <v>2.7287499999999998</v>
      </c>
      <c r="K825" s="5">
        <f t="shared" si="219"/>
        <v>84.809549999999987</v>
      </c>
    </row>
    <row r="826" spans="2:11" x14ac:dyDescent="0.25">
      <c r="B826" s="26" t="s">
        <v>799</v>
      </c>
      <c r="C826" s="26"/>
      <c r="D826" s="26"/>
      <c r="E826" s="26"/>
      <c r="F826" s="26"/>
      <c r="G826" t="s">
        <v>0</v>
      </c>
      <c r="H826" s="27">
        <v>500</v>
      </c>
      <c r="I826" t="s">
        <v>20</v>
      </c>
      <c r="J826" s="19">
        <f t="shared" si="227"/>
        <v>2.2739583333333333</v>
      </c>
      <c r="K826" s="5">
        <f t="shared" si="219"/>
        <v>70.674624999999992</v>
      </c>
    </row>
    <row r="827" spans="2:11" x14ac:dyDescent="0.25">
      <c r="B827" s="26" t="s">
        <v>800</v>
      </c>
      <c r="C827" s="26"/>
      <c r="D827" s="26"/>
      <c r="E827" s="26"/>
      <c r="F827" s="26"/>
      <c r="G827" t="s">
        <v>0</v>
      </c>
      <c r="H827" s="27">
        <v>400</v>
      </c>
      <c r="I827" t="s">
        <v>20</v>
      </c>
      <c r="J827" s="19">
        <f t="shared" si="227"/>
        <v>1.8191666666666666</v>
      </c>
      <c r="K827" s="5">
        <f t="shared" si="219"/>
        <v>56.539699999999996</v>
      </c>
    </row>
    <row r="828" spans="2:11" x14ac:dyDescent="0.25">
      <c r="B828" s="26" t="s">
        <v>801</v>
      </c>
      <c r="C828" s="26"/>
      <c r="D828" s="26"/>
      <c r="E828" s="26"/>
      <c r="F828" s="26"/>
      <c r="G828" t="s">
        <v>0</v>
      </c>
      <c r="H828" s="27">
        <v>300</v>
      </c>
      <c r="I828" t="s">
        <v>20</v>
      </c>
      <c r="J828" s="19">
        <f t="shared" si="227"/>
        <v>1.3643749999999999</v>
      </c>
      <c r="K828" s="5">
        <f t="shared" si="219"/>
        <v>42.404774999999994</v>
      </c>
    </row>
    <row r="829" spans="2:11" x14ac:dyDescent="0.25">
      <c r="B829" s="26" t="s">
        <v>802</v>
      </c>
      <c r="C829" s="26"/>
      <c r="D829" s="26"/>
      <c r="E829" s="26"/>
      <c r="F829" s="26"/>
      <c r="G829" t="s">
        <v>0</v>
      </c>
      <c r="H829" s="27">
        <v>3</v>
      </c>
      <c r="I829" t="s">
        <v>20</v>
      </c>
      <c r="J829" s="19">
        <f t="shared" si="227"/>
        <v>1.364375E-2</v>
      </c>
      <c r="K829" s="5">
        <f t="shared" si="219"/>
        <v>0.42404774999999995</v>
      </c>
    </row>
    <row r="830" spans="2:11" x14ac:dyDescent="0.25">
      <c r="B830" s="26" t="s">
        <v>803</v>
      </c>
      <c r="C830" s="26"/>
      <c r="D830" s="26"/>
      <c r="E830" s="26"/>
      <c r="F830" s="26"/>
      <c r="G830" t="s">
        <v>789</v>
      </c>
      <c r="H830" s="27">
        <v>116</v>
      </c>
      <c r="I830" t="s">
        <v>20</v>
      </c>
      <c r="J830" s="19">
        <f t="shared" si="227"/>
        <v>0.52755833333333335</v>
      </c>
      <c r="K830" s="5">
        <f t="shared" si="219"/>
        <v>16.396512999999999</v>
      </c>
    </row>
    <row r="831" spans="2:11" x14ac:dyDescent="0.25">
      <c r="B831" s="26" t="s">
        <v>804</v>
      </c>
      <c r="C831" s="26"/>
      <c r="D831" s="26"/>
      <c r="E831" s="26"/>
      <c r="F831" s="26"/>
      <c r="G831" t="s">
        <v>789</v>
      </c>
      <c r="H831" s="27">
        <v>60</v>
      </c>
      <c r="I831" t="s">
        <v>20</v>
      </c>
      <c r="J831" s="19">
        <f t="shared" si="227"/>
        <v>0.27287500000000003</v>
      </c>
      <c r="K831" s="5">
        <f t="shared" si="219"/>
        <v>8.4809549999999998</v>
      </c>
    </row>
    <row r="832" spans="2:11" x14ac:dyDescent="0.25">
      <c r="B832" s="26" t="s">
        <v>805</v>
      </c>
      <c r="C832" s="26"/>
      <c r="D832" s="26"/>
      <c r="E832" s="26"/>
      <c r="F832" s="26"/>
      <c r="G832" t="s">
        <v>789</v>
      </c>
      <c r="H832" s="27">
        <v>24</v>
      </c>
      <c r="I832" t="s">
        <v>20</v>
      </c>
      <c r="J832" s="19">
        <f t="shared" si="227"/>
        <v>0.10915</v>
      </c>
      <c r="K832" s="5">
        <f t="shared" si="219"/>
        <v>3.3923819999999996</v>
      </c>
    </row>
    <row r="833" spans="2:11" x14ac:dyDescent="0.25">
      <c r="B833" s="26" t="s">
        <v>806</v>
      </c>
      <c r="C833" s="26"/>
      <c r="D833" s="26"/>
      <c r="E833" s="26"/>
      <c r="F833" s="26"/>
      <c r="G833" t="s">
        <v>789</v>
      </c>
      <c r="H833" s="27">
        <v>12</v>
      </c>
      <c r="I833" t="s">
        <v>20</v>
      </c>
      <c r="J833" s="19">
        <f t="shared" si="227"/>
        <v>5.4574999999999999E-2</v>
      </c>
      <c r="K833" s="5">
        <f t="shared" si="219"/>
        <v>1.6961909999999998</v>
      </c>
    </row>
    <row r="834" spans="2:11" x14ac:dyDescent="0.25">
      <c r="B834" s="26" t="s">
        <v>807</v>
      </c>
      <c r="C834" s="26"/>
      <c r="D834" s="26"/>
      <c r="E834" s="26"/>
      <c r="F834" s="26"/>
      <c r="G834" t="s">
        <v>789</v>
      </c>
      <c r="H834" s="27">
        <v>40</v>
      </c>
      <c r="I834" t="s">
        <v>20</v>
      </c>
      <c r="J834" s="19">
        <f t="shared" si="227"/>
        <v>0.18191666666666667</v>
      </c>
      <c r="K834" s="5">
        <f t="shared" si="219"/>
        <v>5.6539700000000002</v>
      </c>
    </row>
    <row r="835" spans="2:11" x14ac:dyDescent="0.25">
      <c r="B835" s="26" t="s">
        <v>808</v>
      </c>
      <c r="C835" s="26"/>
      <c r="D835" s="26"/>
      <c r="E835" s="26"/>
      <c r="F835" s="26"/>
      <c r="G835" t="s">
        <v>789</v>
      </c>
      <c r="H835" s="27">
        <v>36</v>
      </c>
      <c r="I835" t="s">
        <v>20</v>
      </c>
      <c r="J835" s="19">
        <f t="shared" si="227"/>
        <v>0.16372500000000001</v>
      </c>
      <c r="K835" s="5">
        <f t="shared" si="219"/>
        <v>5.0885730000000002</v>
      </c>
    </row>
    <row r="836" spans="2:11" x14ac:dyDescent="0.25">
      <c r="B836" s="26" t="s">
        <v>809</v>
      </c>
      <c r="C836" s="26"/>
      <c r="D836" s="26"/>
      <c r="E836" s="26"/>
      <c r="F836" s="26"/>
      <c r="G836" t="s">
        <v>789</v>
      </c>
      <c r="H836" s="27">
        <v>24</v>
      </c>
      <c r="I836" t="s">
        <v>20</v>
      </c>
      <c r="J836" s="19">
        <f t="shared" si="227"/>
        <v>0.10915</v>
      </c>
      <c r="K836" s="5">
        <f t="shared" ref="K836:K899" si="228">$K$54*J836</f>
        <v>3.3923819999999996</v>
      </c>
    </row>
    <row r="837" spans="2:11" x14ac:dyDescent="0.25">
      <c r="B837" s="26" t="s">
        <v>810</v>
      </c>
      <c r="C837" s="26"/>
      <c r="D837" s="26"/>
      <c r="E837" s="26"/>
      <c r="F837" s="26"/>
      <c r="G837" t="s">
        <v>789</v>
      </c>
      <c r="H837" s="27">
        <v>12</v>
      </c>
      <c r="I837" t="s">
        <v>20</v>
      </c>
      <c r="J837" s="19">
        <f t="shared" si="227"/>
        <v>5.4574999999999999E-2</v>
      </c>
      <c r="K837" s="5">
        <f t="shared" si="228"/>
        <v>1.6961909999999998</v>
      </c>
    </row>
    <row r="838" spans="2:11" ht="15.75" thickBot="1" x14ac:dyDescent="0.3"/>
    <row r="839" spans="2:11" ht="15.75" thickBot="1" x14ac:dyDescent="0.3">
      <c r="B839" s="25" t="s">
        <v>811</v>
      </c>
      <c r="C839" s="26"/>
      <c r="D839" s="26"/>
      <c r="E839" s="26"/>
      <c r="F839" s="26"/>
    </row>
    <row r="840" spans="2:11" x14ac:dyDescent="0.25">
      <c r="B840" s="26" t="s">
        <v>812</v>
      </c>
      <c r="C840" s="26"/>
      <c r="D840" s="26"/>
      <c r="E840" s="26"/>
      <c r="F840" s="26"/>
      <c r="G840" t="s">
        <v>0</v>
      </c>
      <c r="H840" s="27">
        <v>300</v>
      </c>
      <c r="I840" t="s">
        <v>20</v>
      </c>
      <c r="J840" s="19">
        <f t="shared" ref="J840" si="229">+H840/72000*$G$54</f>
        <v>1.3643749999999999</v>
      </c>
      <c r="K840" s="5">
        <f t="shared" si="228"/>
        <v>42.404774999999994</v>
      </c>
    </row>
    <row r="841" spans="2:11" x14ac:dyDescent="0.25">
      <c r="B841" s="26" t="s">
        <v>813</v>
      </c>
      <c r="C841" s="26"/>
      <c r="D841" s="26"/>
      <c r="E841" s="26"/>
      <c r="F841" s="26"/>
      <c r="G841" t="s">
        <v>0</v>
      </c>
      <c r="H841" s="27">
        <v>200</v>
      </c>
      <c r="I841" t="s">
        <v>20</v>
      </c>
      <c r="J841" s="19">
        <f t="shared" ref="J841:J851" si="230">+H841/72000*$G$54</f>
        <v>0.9095833333333333</v>
      </c>
      <c r="K841" s="5">
        <f t="shared" si="228"/>
        <v>28.269849999999998</v>
      </c>
    </row>
    <row r="842" spans="2:11" x14ac:dyDescent="0.25">
      <c r="B842" s="26" t="s">
        <v>814</v>
      </c>
      <c r="C842" s="26"/>
      <c r="D842" s="26"/>
      <c r="E842" s="26"/>
      <c r="F842" s="26"/>
      <c r="G842" t="s">
        <v>0</v>
      </c>
      <c r="H842" s="27">
        <v>400</v>
      </c>
      <c r="I842" t="s">
        <v>20</v>
      </c>
      <c r="J842" s="19">
        <f t="shared" si="230"/>
        <v>1.8191666666666666</v>
      </c>
      <c r="K842" s="5">
        <f t="shared" si="228"/>
        <v>56.539699999999996</v>
      </c>
    </row>
    <row r="843" spans="2:11" x14ac:dyDescent="0.25">
      <c r="B843" s="26" t="s">
        <v>815</v>
      </c>
      <c r="C843" s="26"/>
      <c r="D843" s="26"/>
      <c r="E843" s="26"/>
      <c r="F843" s="26"/>
      <c r="G843" t="s">
        <v>0</v>
      </c>
      <c r="H843" s="27">
        <v>200</v>
      </c>
      <c r="I843" t="s">
        <v>20</v>
      </c>
      <c r="J843" s="19">
        <f t="shared" si="230"/>
        <v>0.9095833333333333</v>
      </c>
      <c r="K843" s="5">
        <f t="shared" si="228"/>
        <v>28.269849999999998</v>
      </c>
    </row>
    <row r="844" spans="2:11" x14ac:dyDescent="0.25">
      <c r="B844" s="26" t="s">
        <v>816</v>
      </c>
      <c r="C844" s="26"/>
      <c r="D844" s="26"/>
      <c r="E844" s="26"/>
      <c r="F844" s="26"/>
      <c r="G844" t="s">
        <v>0</v>
      </c>
      <c r="H844" s="27">
        <v>175</v>
      </c>
      <c r="I844" t="s">
        <v>20</v>
      </c>
      <c r="J844" s="19">
        <f t="shared" si="230"/>
        <v>0.79588541666666668</v>
      </c>
      <c r="K844" s="5">
        <f t="shared" si="228"/>
        <v>24.736118749999999</v>
      </c>
    </row>
    <row r="845" spans="2:11" x14ac:dyDescent="0.25">
      <c r="B845" s="26" t="s">
        <v>817</v>
      </c>
      <c r="C845" s="26"/>
      <c r="D845" s="26"/>
      <c r="E845" s="26"/>
      <c r="F845" s="26"/>
      <c r="G845" t="s">
        <v>0</v>
      </c>
      <c r="H845" s="27">
        <v>150</v>
      </c>
      <c r="I845" t="s">
        <v>20</v>
      </c>
      <c r="J845" s="19">
        <f t="shared" si="230"/>
        <v>0.68218749999999995</v>
      </c>
      <c r="K845" s="5">
        <f t="shared" si="228"/>
        <v>21.202387499999997</v>
      </c>
    </row>
    <row r="846" spans="2:11" x14ac:dyDescent="0.25">
      <c r="B846" s="26" t="s">
        <v>818</v>
      </c>
      <c r="C846" s="26"/>
      <c r="D846" s="26"/>
      <c r="E846" s="26"/>
      <c r="F846" s="26"/>
      <c r="G846" t="s">
        <v>0</v>
      </c>
      <c r="H846" s="27">
        <v>100</v>
      </c>
      <c r="I846" t="s">
        <v>20</v>
      </c>
      <c r="J846" s="19">
        <f t="shared" si="230"/>
        <v>0.45479166666666665</v>
      </c>
      <c r="K846" s="5">
        <f t="shared" si="228"/>
        <v>14.134924999999999</v>
      </c>
    </row>
    <row r="847" spans="2:11" x14ac:dyDescent="0.25">
      <c r="B847" s="26" t="s">
        <v>819</v>
      </c>
      <c r="C847" s="26"/>
      <c r="D847" s="26"/>
      <c r="E847" s="26"/>
      <c r="F847" s="26"/>
      <c r="G847" t="s">
        <v>0</v>
      </c>
      <c r="H847" s="27">
        <v>50</v>
      </c>
      <c r="I847" t="s">
        <v>20</v>
      </c>
      <c r="J847" s="19">
        <f t="shared" si="230"/>
        <v>0.22739583333333332</v>
      </c>
      <c r="K847" s="5">
        <f t="shared" si="228"/>
        <v>7.0674624999999995</v>
      </c>
    </row>
    <row r="848" spans="2:11" x14ac:dyDescent="0.25">
      <c r="B848" s="26" t="s">
        <v>820</v>
      </c>
      <c r="C848" s="26"/>
      <c r="D848" s="26"/>
      <c r="E848" s="26"/>
      <c r="F848" s="26"/>
      <c r="G848" t="s">
        <v>0</v>
      </c>
      <c r="H848" s="27">
        <v>25</v>
      </c>
      <c r="I848" t="s">
        <v>20</v>
      </c>
      <c r="J848" s="19">
        <f t="shared" si="230"/>
        <v>0.11369791666666666</v>
      </c>
      <c r="K848" s="5">
        <f t="shared" si="228"/>
        <v>3.5337312499999998</v>
      </c>
    </row>
    <row r="849" spans="2:11" x14ac:dyDescent="0.25">
      <c r="B849" s="26" t="s">
        <v>821</v>
      </c>
      <c r="C849" s="26"/>
      <c r="D849" s="26"/>
      <c r="E849" s="26"/>
      <c r="F849" s="26"/>
      <c r="G849" t="s">
        <v>0</v>
      </c>
      <c r="H849" s="27">
        <v>100</v>
      </c>
      <c r="I849" t="s">
        <v>20</v>
      </c>
      <c r="J849" s="19">
        <f t="shared" si="230"/>
        <v>0.45479166666666665</v>
      </c>
      <c r="K849" s="5">
        <f t="shared" si="228"/>
        <v>14.134924999999999</v>
      </c>
    </row>
    <row r="850" spans="2:11" x14ac:dyDescent="0.25">
      <c r="B850" s="26" t="s">
        <v>822</v>
      </c>
      <c r="C850" s="26"/>
      <c r="D850" s="26"/>
      <c r="E850" s="26"/>
      <c r="F850" s="26"/>
      <c r="G850" t="s">
        <v>0</v>
      </c>
      <c r="H850" s="27">
        <v>150</v>
      </c>
      <c r="I850" t="s">
        <v>20</v>
      </c>
      <c r="J850" s="19">
        <f t="shared" si="230"/>
        <v>0.68218749999999995</v>
      </c>
      <c r="K850" s="5">
        <f t="shared" si="228"/>
        <v>21.202387499999997</v>
      </c>
    </row>
    <row r="851" spans="2:11" x14ac:dyDescent="0.25">
      <c r="B851" s="26" t="s">
        <v>823</v>
      </c>
      <c r="C851" s="26"/>
      <c r="D851" s="26"/>
      <c r="E851" s="26"/>
      <c r="F851" s="26"/>
      <c r="G851" t="s">
        <v>0</v>
      </c>
      <c r="H851" s="27">
        <v>200</v>
      </c>
      <c r="I851" t="s">
        <v>20</v>
      </c>
      <c r="J851" s="19">
        <f t="shared" si="230"/>
        <v>0.9095833333333333</v>
      </c>
      <c r="K851" s="5">
        <f t="shared" si="228"/>
        <v>28.269849999999998</v>
      </c>
    </row>
    <row r="852" spans="2:11" ht="15.75" thickBot="1" x14ac:dyDescent="0.3"/>
    <row r="853" spans="2:11" ht="15.75" thickBot="1" x14ac:dyDescent="0.3">
      <c r="B853" s="25" t="s">
        <v>824</v>
      </c>
      <c r="C853" s="26"/>
      <c r="D853" s="26"/>
      <c r="E853" s="26"/>
      <c r="F853" s="26"/>
    </row>
    <row r="854" spans="2:11" x14ac:dyDescent="0.25">
      <c r="B854" s="26" t="s">
        <v>825</v>
      </c>
      <c r="C854" s="26"/>
      <c r="D854" s="26"/>
      <c r="E854" s="26"/>
      <c r="F854" s="26"/>
      <c r="G854" t="s">
        <v>0</v>
      </c>
      <c r="H854" s="27">
        <v>24</v>
      </c>
      <c r="I854" t="s">
        <v>20</v>
      </c>
      <c r="J854" s="19">
        <f t="shared" ref="J854:J870" si="231">+H854/72000*$G$54</f>
        <v>0.10915</v>
      </c>
      <c r="K854" s="5">
        <f t="shared" si="228"/>
        <v>3.3923819999999996</v>
      </c>
    </row>
    <row r="855" spans="2:11" ht="17.25" x14ac:dyDescent="0.25">
      <c r="B855" s="26" t="s">
        <v>1337</v>
      </c>
      <c r="C855" s="26"/>
      <c r="D855" s="26"/>
      <c r="E855" s="26"/>
      <c r="F855" s="26"/>
      <c r="G855" t="s">
        <v>0</v>
      </c>
      <c r="H855" s="27">
        <v>20</v>
      </c>
      <c r="I855" t="s">
        <v>20</v>
      </c>
      <c r="J855" s="19">
        <f t="shared" si="231"/>
        <v>9.0958333333333335E-2</v>
      </c>
      <c r="K855" s="5">
        <f t="shared" si="228"/>
        <v>2.8269850000000001</v>
      </c>
    </row>
    <row r="856" spans="2:11" ht="17.25" x14ac:dyDescent="0.25">
      <c r="B856" s="26" t="s">
        <v>1338</v>
      </c>
      <c r="C856" s="26"/>
      <c r="D856" s="26"/>
      <c r="E856" s="26"/>
      <c r="F856" s="26"/>
      <c r="G856" t="s">
        <v>0</v>
      </c>
      <c r="H856" s="27">
        <v>16</v>
      </c>
      <c r="I856" t="s">
        <v>20</v>
      </c>
      <c r="J856" s="19">
        <f t="shared" si="231"/>
        <v>7.2766666666666674E-2</v>
      </c>
      <c r="K856" s="5">
        <f t="shared" si="228"/>
        <v>2.2615880000000002</v>
      </c>
    </row>
    <row r="857" spans="2:11" ht="17.25" x14ac:dyDescent="0.25">
      <c r="B857" s="26" t="s">
        <v>1339</v>
      </c>
      <c r="C857" s="26"/>
      <c r="D857" s="26"/>
      <c r="E857" s="26"/>
      <c r="F857" s="26"/>
      <c r="G857" t="s">
        <v>0</v>
      </c>
      <c r="H857" s="27">
        <v>1200</v>
      </c>
      <c r="I857" t="s">
        <v>20</v>
      </c>
      <c r="J857" s="19">
        <f t="shared" si="231"/>
        <v>5.4574999999999996</v>
      </c>
      <c r="K857" s="5">
        <f t="shared" si="228"/>
        <v>169.61909999999997</v>
      </c>
    </row>
    <row r="858" spans="2:11" ht="17.25" x14ac:dyDescent="0.25">
      <c r="B858" s="26" t="s">
        <v>1340</v>
      </c>
      <c r="C858" s="26"/>
      <c r="D858" s="26"/>
      <c r="E858" s="26"/>
      <c r="F858" s="26"/>
      <c r="G858" t="s">
        <v>0</v>
      </c>
      <c r="H858" s="27">
        <v>960</v>
      </c>
      <c r="I858" t="s">
        <v>20</v>
      </c>
      <c r="J858" s="19">
        <f t="shared" si="231"/>
        <v>4.3660000000000005</v>
      </c>
      <c r="K858" s="5">
        <f t="shared" si="228"/>
        <v>135.69528</v>
      </c>
    </row>
    <row r="859" spans="2:11" ht="17.25" x14ac:dyDescent="0.25">
      <c r="B859" s="26" t="s">
        <v>1341</v>
      </c>
      <c r="C859" s="26"/>
      <c r="D859" s="26"/>
      <c r="E859" s="26"/>
      <c r="F859" s="26"/>
      <c r="G859" t="s">
        <v>0</v>
      </c>
      <c r="H859" s="27">
        <v>840</v>
      </c>
      <c r="I859" t="s">
        <v>20</v>
      </c>
      <c r="J859" s="19">
        <f t="shared" si="231"/>
        <v>3.8202500000000001</v>
      </c>
      <c r="K859" s="5">
        <f t="shared" si="228"/>
        <v>118.73336999999999</v>
      </c>
    </row>
    <row r="860" spans="2:11" x14ac:dyDescent="0.25">
      <c r="B860" s="26" t="s">
        <v>826</v>
      </c>
      <c r="C860" s="26"/>
      <c r="D860" s="26"/>
      <c r="E860" s="26"/>
      <c r="F860" s="26"/>
      <c r="G860" t="s">
        <v>0</v>
      </c>
      <c r="H860" s="27">
        <v>720</v>
      </c>
      <c r="I860" t="s">
        <v>20</v>
      </c>
      <c r="J860" s="19">
        <f t="shared" si="231"/>
        <v>3.2744999999999997</v>
      </c>
      <c r="K860" s="5">
        <f t="shared" si="228"/>
        <v>101.77145999999999</v>
      </c>
    </row>
    <row r="861" spans="2:11" x14ac:dyDescent="0.25">
      <c r="B861" s="26" t="s">
        <v>827</v>
      </c>
      <c r="C861" s="26"/>
      <c r="D861" s="26"/>
      <c r="E861" s="26"/>
      <c r="F861" s="26"/>
      <c r="G861" t="s">
        <v>0</v>
      </c>
      <c r="H861" s="27">
        <v>600</v>
      </c>
      <c r="I861" t="s">
        <v>20</v>
      </c>
      <c r="J861" s="19">
        <f t="shared" si="231"/>
        <v>2.7287499999999998</v>
      </c>
      <c r="K861" s="5">
        <f t="shared" si="228"/>
        <v>84.809549999999987</v>
      </c>
    </row>
    <row r="862" spans="2:11" x14ac:dyDescent="0.25">
      <c r="B862" s="26" t="s">
        <v>828</v>
      </c>
      <c r="C862" s="26"/>
      <c r="D862" s="26"/>
      <c r="E862" s="26"/>
      <c r="F862" s="26"/>
      <c r="G862" t="s">
        <v>0</v>
      </c>
      <c r="H862" s="27">
        <v>450</v>
      </c>
      <c r="I862" t="s">
        <v>20</v>
      </c>
      <c r="J862" s="19">
        <f t="shared" si="231"/>
        <v>2.0465624999999998</v>
      </c>
      <c r="K862" s="5">
        <f t="shared" si="228"/>
        <v>63.607162499999994</v>
      </c>
    </row>
    <row r="863" spans="2:11" x14ac:dyDescent="0.25">
      <c r="B863" s="26" t="s">
        <v>829</v>
      </c>
      <c r="C863" s="26"/>
      <c r="D863" s="26"/>
      <c r="E863" s="26"/>
      <c r="F863" s="26"/>
      <c r="G863" t="s">
        <v>0</v>
      </c>
      <c r="H863" s="27">
        <v>260</v>
      </c>
      <c r="I863" t="s">
        <v>20</v>
      </c>
      <c r="J863" s="19">
        <f t="shared" si="231"/>
        <v>1.1824583333333332</v>
      </c>
      <c r="K863" s="5">
        <f t="shared" si="228"/>
        <v>36.750804999999993</v>
      </c>
    </row>
    <row r="864" spans="2:11" ht="17.25" x14ac:dyDescent="0.25">
      <c r="B864" s="26" t="s">
        <v>1342</v>
      </c>
      <c r="C864" s="26"/>
      <c r="D864" s="26"/>
      <c r="E864" s="26"/>
      <c r="F864" s="26"/>
      <c r="G864" t="s">
        <v>0</v>
      </c>
      <c r="H864" s="27">
        <v>144</v>
      </c>
      <c r="I864" t="s">
        <v>20</v>
      </c>
      <c r="J864" s="19">
        <f t="shared" si="231"/>
        <v>0.65490000000000004</v>
      </c>
      <c r="K864" s="5">
        <f t="shared" si="228"/>
        <v>20.354292000000001</v>
      </c>
    </row>
    <row r="865" spans="2:11" ht="17.25" x14ac:dyDescent="0.25">
      <c r="B865" s="26" t="s">
        <v>1343</v>
      </c>
      <c r="C865" s="26"/>
      <c r="D865" s="26"/>
      <c r="E865" s="26"/>
      <c r="F865" s="26"/>
      <c r="G865" t="s">
        <v>0</v>
      </c>
      <c r="H865" s="27">
        <v>70</v>
      </c>
      <c r="I865" t="s">
        <v>20</v>
      </c>
      <c r="J865" s="19">
        <f t="shared" si="231"/>
        <v>0.31835416666666666</v>
      </c>
      <c r="K865" s="5">
        <f t="shared" si="228"/>
        <v>9.8944475000000001</v>
      </c>
    </row>
    <row r="866" spans="2:11" x14ac:dyDescent="0.25">
      <c r="B866" s="26" t="s">
        <v>830</v>
      </c>
      <c r="C866" s="26"/>
      <c r="D866" s="26"/>
      <c r="E866" s="26"/>
      <c r="F866" s="26"/>
      <c r="G866" t="s">
        <v>831</v>
      </c>
      <c r="H866" s="27">
        <v>7000</v>
      </c>
      <c r="I866" t="s">
        <v>20</v>
      </c>
      <c r="J866" s="19">
        <f t="shared" si="231"/>
        <v>31.835416666666667</v>
      </c>
      <c r="K866" s="5">
        <f t="shared" si="228"/>
        <v>989.44475</v>
      </c>
    </row>
    <row r="867" spans="2:11" x14ac:dyDescent="0.25">
      <c r="B867" s="26" t="s">
        <v>832</v>
      </c>
      <c r="C867" s="26"/>
      <c r="D867" s="26"/>
      <c r="E867" s="26"/>
      <c r="F867" s="26"/>
      <c r="G867" t="s">
        <v>831</v>
      </c>
      <c r="H867" s="27">
        <v>6000</v>
      </c>
      <c r="I867" t="s">
        <v>20</v>
      </c>
      <c r="J867" s="19">
        <f t="shared" si="231"/>
        <v>27.287499999999998</v>
      </c>
      <c r="K867" s="5">
        <f t="shared" si="228"/>
        <v>848.0954999999999</v>
      </c>
    </row>
    <row r="868" spans="2:11" x14ac:dyDescent="0.25">
      <c r="B868" s="26" t="s">
        <v>833</v>
      </c>
      <c r="C868" s="26"/>
      <c r="D868" s="26"/>
      <c r="E868" s="26"/>
      <c r="F868" s="26"/>
      <c r="G868" t="s">
        <v>831</v>
      </c>
      <c r="H868" s="27">
        <v>5000</v>
      </c>
      <c r="I868" t="s">
        <v>20</v>
      </c>
      <c r="J868" s="19">
        <f t="shared" si="231"/>
        <v>22.739583333333332</v>
      </c>
      <c r="K868" s="5">
        <f t="shared" si="228"/>
        <v>706.74624999999992</v>
      </c>
    </row>
    <row r="869" spans="2:11" x14ac:dyDescent="0.25">
      <c r="B869" s="26" t="s">
        <v>834</v>
      </c>
      <c r="C869" s="26"/>
      <c r="D869" s="26"/>
      <c r="E869" s="26"/>
      <c r="F869" s="26"/>
      <c r="G869" t="s">
        <v>831</v>
      </c>
      <c r="H869" s="27">
        <v>4500</v>
      </c>
      <c r="I869" t="s">
        <v>20</v>
      </c>
      <c r="J869" s="19">
        <f t="shared" si="231"/>
        <v>20.465624999999999</v>
      </c>
      <c r="K869" s="5">
        <f t="shared" si="228"/>
        <v>636.07162499999993</v>
      </c>
    </row>
    <row r="870" spans="2:11" x14ac:dyDescent="0.25">
      <c r="B870" s="26" t="s">
        <v>835</v>
      </c>
      <c r="C870" s="26"/>
      <c r="D870" s="26"/>
      <c r="E870" s="26"/>
      <c r="F870" s="26"/>
      <c r="G870" t="s">
        <v>831</v>
      </c>
      <c r="H870" s="27">
        <v>4000</v>
      </c>
      <c r="I870" t="s">
        <v>20</v>
      </c>
      <c r="J870" s="19">
        <f t="shared" si="231"/>
        <v>18.191666666666666</v>
      </c>
      <c r="K870" s="5">
        <f t="shared" si="228"/>
        <v>565.39699999999993</v>
      </c>
    </row>
    <row r="871" spans="2:11" ht="17.25" x14ac:dyDescent="0.25">
      <c r="B871" s="26" t="s">
        <v>1344</v>
      </c>
      <c r="C871" s="26"/>
      <c r="D871" s="26"/>
      <c r="E871" s="26"/>
      <c r="F871" s="26"/>
      <c r="G871" t="s">
        <v>831</v>
      </c>
      <c r="H871" s="27">
        <v>6000</v>
      </c>
      <c r="I871" t="s">
        <v>20</v>
      </c>
      <c r="J871" s="19">
        <f t="shared" ref="J871:J896" si="232">+H871/72000*$G$54</f>
        <v>27.287499999999998</v>
      </c>
      <c r="K871" s="5">
        <f t="shared" si="228"/>
        <v>848.0954999999999</v>
      </c>
    </row>
    <row r="872" spans="2:11" ht="17.25" x14ac:dyDescent="0.25">
      <c r="B872" s="26" t="s">
        <v>1345</v>
      </c>
      <c r="C872" s="26"/>
      <c r="D872" s="26"/>
      <c r="E872" s="26"/>
      <c r="F872" s="26"/>
      <c r="G872" t="s">
        <v>831</v>
      </c>
      <c r="H872" s="27">
        <v>5000</v>
      </c>
      <c r="I872" t="s">
        <v>20</v>
      </c>
      <c r="J872" s="19">
        <f t="shared" si="232"/>
        <v>22.739583333333332</v>
      </c>
      <c r="K872" s="5">
        <f t="shared" si="228"/>
        <v>706.74624999999992</v>
      </c>
    </row>
    <row r="873" spans="2:11" ht="17.25" x14ac:dyDescent="0.25">
      <c r="B873" s="26" t="s">
        <v>1346</v>
      </c>
      <c r="C873" s="26"/>
      <c r="D873" s="26"/>
      <c r="E873" s="26"/>
      <c r="F873" s="26"/>
      <c r="G873" t="s">
        <v>831</v>
      </c>
      <c r="H873" s="27">
        <v>4000</v>
      </c>
      <c r="I873" t="s">
        <v>20</v>
      </c>
      <c r="J873" s="19">
        <f t="shared" si="232"/>
        <v>18.191666666666666</v>
      </c>
      <c r="K873" s="5">
        <f t="shared" si="228"/>
        <v>565.39699999999993</v>
      </c>
    </row>
    <row r="874" spans="2:11" ht="17.25" x14ac:dyDescent="0.25">
      <c r="B874" s="26" t="s">
        <v>1347</v>
      </c>
      <c r="C874" s="26"/>
      <c r="D874" s="26"/>
      <c r="E874" s="26"/>
      <c r="F874" s="26"/>
      <c r="G874" t="s">
        <v>831</v>
      </c>
      <c r="H874" s="27">
        <v>3500</v>
      </c>
      <c r="I874" t="s">
        <v>20</v>
      </c>
      <c r="J874" s="19">
        <f t="shared" si="232"/>
        <v>15.917708333333334</v>
      </c>
      <c r="K874" s="5">
        <f t="shared" si="228"/>
        <v>494.722375</v>
      </c>
    </row>
    <row r="875" spans="2:11" ht="17.25" x14ac:dyDescent="0.25">
      <c r="B875" s="26" t="s">
        <v>1348</v>
      </c>
      <c r="C875" s="26"/>
      <c r="D875" s="26"/>
      <c r="E875" s="26"/>
      <c r="F875" s="26"/>
      <c r="G875" t="s">
        <v>831</v>
      </c>
      <c r="H875" s="27">
        <v>3000</v>
      </c>
      <c r="I875" t="s">
        <v>20</v>
      </c>
      <c r="J875" s="19">
        <f t="shared" si="232"/>
        <v>13.643749999999999</v>
      </c>
      <c r="K875" s="5">
        <f t="shared" si="228"/>
        <v>424.04774999999995</v>
      </c>
    </row>
    <row r="876" spans="2:11" ht="17.25" x14ac:dyDescent="0.25">
      <c r="B876" s="26" t="s">
        <v>1349</v>
      </c>
      <c r="C876" s="26"/>
      <c r="D876" s="26"/>
      <c r="E876" s="26"/>
      <c r="F876" s="26"/>
      <c r="G876" t="s">
        <v>831</v>
      </c>
      <c r="H876" s="27">
        <v>5000</v>
      </c>
      <c r="I876" t="s">
        <v>20</v>
      </c>
      <c r="J876" s="19">
        <f t="shared" si="232"/>
        <v>22.739583333333332</v>
      </c>
      <c r="K876" s="5">
        <f t="shared" si="228"/>
        <v>706.74624999999992</v>
      </c>
    </row>
    <row r="877" spans="2:11" ht="17.25" x14ac:dyDescent="0.25">
      <c r="B877" s="26" t="s">
        <v>1350</v>
      </c>
      <c r="C877" s="26"/>
      <c r="D877" s="26"/>
      <c r="E877" s="26"/>
      <c r="F877" s="26"/>
      <c r="G877" t="s">
        <v>831</v>
      </c>
      <c r="H877" s="27">
        <v>3500</v>
      </c>
      <c r="I877" t="s">
        <v>20</v>
      </c>
      <c r="J877" s="19">
        <f t="shared" si="232"/>
        <v>15.917708333333334</v>
      </c>
      <c r="K877" s="5">
        <f t="shared" si="228"/>
        <v>494.722375</v>
      </c>
    </row>
    <row r="878" spans="2:11" ht="17.25" x14ac:dyDescent="0.25">
      <c r="B878" s="26" t="s">
        <v>1351</v>
      </c>
      <c r="C878" s="26"/>
      <c r="D878" s="26"/>
      <c r="E878" s="26"/>
      <c r="F878" s="26"/>
      <c r="G878" t="s">
        <v>831</v>
      </c>
      <c r="H878" s="27">
        <v>3000</v>
      </c>
      <c r="I878" t="s">
        <v>20</v>
      </c>
      <c r="J878" s="19">
        <f t="shared" si="232"/>
        <v>13.643749999999999</v>
      </c>
      <c r="K878" s="5">
        <f t="shared" si="228"/>
        <v>424.04774999999995</v>
      </c>
    </row>
    <row r="879" spans="2:11" ht="17.25" x14ac:dyDescent="0.25">
      <c r="B879" s="26" t="s">
        <v>1352</v>
      </c>
      <c r="C879" s="26"/>
      <c r="D879" s="26"/>
      <c r="E879" s="26"/>
      <c r="F879" s="26"/>
      <c r="G879" t="s">
        <v>831</v>
      </c>
      <c r="H879" s="27">
        <v>2500</v>
      </c>
      <c r="I879" t="s">
        <v>20</v>
      </c>
      <c r="J879" s="19">
        <f t="shared" si="232"/>
        <v>11.369791666666666</v>
      </c>
      <c r="K879" s="5">
        <f t="shared" si="228"/>
        <v>353.37312499999996</v>
      </c>
    </row>
    <row r="880" spans="2:11" ht="17.25" x14ac:dyDescent="0.25">
      <c r="B880" s="26" t="s">
        <v>1353</v>
      </c>
      <c r="C880" s="26"/>
      <c r="D880" s="26"/>
      <c r="E880" s="26"/>
      <c r="F880" s="26"/>
      <c r="G880" t="s">
        <v>831</v>
      </c>
      <c r="H880" s="27">
        <v>2000</v>
      </c>
      <c r="I880" t="s">
        <v>20</v>
      </c>
      <c r="J880" s="19">
        <f t="shared" si="232"/>
        <v>9.0958333333333332</v>
      </c>
      <c r="K880" s="5">
        <f t="shared" si="228"/>
        <v>282.69849999999997</v>
      </c>
    </row>
    <row r="881" spans="2:11" x14ac:dyDescent="0.25">
      <c r="B881" s="26" t="s">
        <v>836</v>
      </c>
      <c r="C881" s="26"/>
      <c r="D881" s="26"/>
      <c r="E881" s="26"/>
      <c r="F881" s="26"/>
      <c r="G881" t="s">
        <v>831</v>
      </c>
      <c r="H881" s="27">
        <v>1500</v>
      </c>
      <c r="I881" t="s">
        <v>20</v>
      </c>
      <c r="J881" s="19">
        <f t="shared" si="232"/>
        <v>6.8218749999999995</v>
      </c>
      <c r="K881" s="5">
        <f t="shared" si="228"/>
        <v>212.02387499999998</v>
      </c>
    </row>
    <row r="882" spans="2:11" ht="17.25" x14ac:dyDescent="0.25">
      <c r="B882" s="26" t="s">
        <v>1354</v>
      </c>
      <c r="C882" s="26"/>
      <c r="D882" s="26"/>
      <c r="E882" s="26"/>
      <c r="F882" s="26"/>
      <c r="G882" t="s">
        <v>831</v>
      </c>
      <c r="H882" s="27">
        <v>1250</v>
      </c>
      <c r="I882" t="s">
        <v>20</v>
      </c>
      <c r="J882" s="19">
        <f t="shared" si="232"/>
        <v>5.684895833333333</v>
      </c>
      <c r="K882" s="5">
        <f t="shared" si="228"/>
        <v>176.68656249999998</v>
      </c>
    </row>
    <row r="883" spans="2:11" ht="17.25" x14ac:dyDescent="0.25">
      <c r="B883" s="26" t="s">
        <v>1355</v>
      </c>
      <c r="C883" s="26"/>
      <c r="D883" s="26"/>
      <c r="E883" s="26"/>
      <c r="F883" s="26"/>
      <c r="G883" t="s">
        <v>831</v>
      </c>
      <c r="H883" s="27">
        <v>1000</v>
      </c>
      <c r="I883" t="s">
        <v>20</v>
      </c>
      <c r="J883" s="19">
        <f t="shared" si="232"/>
        <v>4.5479166666666666</v>
      </c>
      <c r="K883" s="5">
        <f t="shared" si="228"/>
        <v>141.34924999999998</v>
      </c>
    </row>
    <row r="884" spans="2:11" x14ac:dyDescent="0.25">
      <c r="B884" s="26" t="s">
        <v>837</v>
      </c>
      <c r="C884" s="26"/>
      <c r="D884" s="26"/>
      <c r="E884" s="26"/>
      <c r="F884" s="26"/>
      <c r="G884" t="s">
        <v>831</v>
      </c>
      <c r="H884" s="27">
        <v>700</v>
      </c>
      <c r="I884" t="s">
        <v>20</v>
      </c>
      <c r="J884" s="19">
        <f t="shared" si="232"/>
        <v>3.1835416666666667</v>
      </c>
      <c r="K884" s="5">
        <f t="shared" si="228"/>
        <v>98.944474999999997</v>
      </c>
    </row>
    <row r="885" spans="2:11" ht="17.25" x14ac:dyDescent="0.25">
      <c r="B885" s="26" t="s">
        <v>1356</v>
      </c>
      <c r="C885" s="26"/>
      <c r="D885" s="26"/>
      <c r="E885" s="26"/>
      <c r="F885" s="26"/>
      <c r="G885" t="s">
        <v>831</v>
      </c>
      <c r="H885" s="27">
        <v>600</v>
      </c>
      <c r="I885" t="s">
        <v>20</v>
      </c>
      <c r="J885" s="19">
        <f t="shared" si="232"/>
        <v>2.7287499999999998</v>
      </c>
      <c r="K885" s="5">
        <f t="shared" si="228"/>
        <v>84.809549999999987</v>
      </c>
    </row>
    <row r="886" spans="2:11" ht="17.25" x14ac:dyDescent="0.25">
      <c r="B886" s="26" t="s">
        <v>1357</v>
      </c>
      <c r="C886" s="26"/>
      <c r="D886" s="26"/>
      <c r="E886" s="26"/>
      <c r="F886" s="26"/>
      <c r="G886" t="s">
        <v>831</v>
      </c>
      <c r="H886" s="27">
        <v>500</v>
      </c>
      <c r="I886" t="s">
        <v>20</v>
      </c>
      <c r="J886" s="19">
        <f t="shared" si="232"/>
        <v>2.2739583333333333</v>
      </c>
      <c r="K886" s="5">
        <f t="shared" si="228"/>
        <v>70.674624999999992</v>
      </c>
    </row>
    <row r="887" spans="2:11" x14ac:dyDescent="0.25">
      <c r="B887" s="26" t="s">
        <v>838</v>
      </c>
      <c r="C887" s="26"/>
      <c r="D887" s="26"/>
      <c r="E887" s="26"/>
      <c r="F887" s="26"/>
      <c r="G887" t="s">
        <v>831</v>
      </c>
      <c r="H887" s="27">
        <v>11000</v>
      </c>
      <c r="I887" t="s">
        <v>20</v>
      </c>
      <c r="J887" s="19">
        <f t="shared" si="232"/>
        <v>50.027083333333337</v>
      </c>
      <c r="K887" s="5">
        <f t="shared" si="228"/>
        <v>1554.84175</v>
      </c>
    </row>
    <row r="888" spans="2:11" x14ac:dyDescent="0.25">
      <c r="B888" s="26" t="s">
        <v>839</v>
      </c>
      <c r="C888" s="26"/>
      <c r="D888" s="26"/>
      <c r="E888" s="26"/>
      <c r="F888" s="26"/>
      <c r="G888" t="s">
        <v>831</v>
      </c>
      <c r="H888" s="27">
        <v>10000</v>
      </c>
      <c r="I888" t="s">
        <v>20</v>
      </c>
      <c r="J888" s="19">
        <f t="shared" si="232"/>
        <v>45.479166666666664</v>
      </c>
      <c r="K888" s="5">
        <f t="shared" si="228"/>
        <v>1413.4924999999998</v>
      </c>
    </row>
    <row r="889" spans="2:11" x14ac:dyDescent="0.25">
      <c r="B889" s="26" t="s">
        <v>840</v>
      </c>
      <c r="C889" s="26"/>
      <c r="D889" s="26"/>
      <c r="E889" s="26"/>
      <c r="F889" s="26"/>
      <c r="G889" t="s">
        <v>831</v>
      </c>
      <c r="H889" s="27">
        <v>9000</v>
      </c>
      <c r="I889" t="s">
        <v>20</v>
      </c>
      <c r="J889" s="19">
        <f t="shared" si="232"/>
        <v>40.931249999999999</v>
      </c>
      <c r="K889" s="5">
        <f t="shared" si="228"/>
        <v>1272.1432499999999</v>
      </c>
    </row>
    <row r="890" spans="2:11" x14ac:dyDescent="0.25">
      <c r="B890" s="26" t="s">
        <v>841</v>
      </c>
      <c r="C890" s="26"/>
      <c r="D890" s="26"/>
      <c r="E890" s="26"/>
      <c r="F890" s="26"/>
      <c r="G890" t="s">
        <v>831</v>
      </c>
      <c r="H890" s="27">
        <v>8000</v>
      </c>
      <c r="I890" t="s">
        <v>20</v>
      </c>
      <c r="J890" s="19">
        <f t="shared" si="232"/>
        <v>36.383333333333333</v>
      </c>
      <c r="K890" s="5">
        <f t="shared" si="228"/>
        <v>1130.7939999999999</v>
      </c>
    </row>
    <row r="891" spans="2:11" x14ac:dyDescent="0.25">
      <c r="B891" s="26" t="s">
        <v>842</v>
      </c>
      <c r="C891" s="26"/>
      <c r="D891" s="26"/>
      <c r="E891" s="26"/>
      <c r="F891" s="26"/>
      <c r="G891" t="s">
        <v>831</v>
      </c>
      <c r="H891" s="27">
        <v>7000</v>
      </c>
      <c r="I891" t="s">
        <v>20</v>
      </c>
      <c r="J891" s="19">
        <f t="shared" si="232"/>
        <v>31.835416666666667</v>
      </c>
      <c r="K891" s="5">
        <f t="shared" si="228"/>
        <v>989.44475</v>
      </c>
    </row>
    <row r="892" spans="2:11" x14ac:dyDescent="0.25">
      <c r="B892" s="26" t="s">
        <v>850</v>
      </c>
      <c r="C892" s="26"/>
      <c r="D892" s="26"/>
      <c r="E892" s="26"/>
      <c r="F892" s="26"/>
      <c r="G892" t="s">
        <v>831</v>
      </c>
      <c r="H892" s="27">
        <v>10000</v>
      </c>
      <c r="I892" t="s">
        <v>20</v>
      </c>
      <c r="J892" s="19">
        <f t="shared" si="232"/>
        <v>45.479166666666664</v>
      </c>
      <c r="K892" s="5">
        <f t="shared" si="228"/>
        <v>1413.4924999999998</v>
      </c>
    </row>
    <row r="893" spans="2:11" x14ac:dyDescent="0.25">
      <c r="B893" s="26" t="s">
        <v>843</v>
      </c>
      <c r="C893" s="26"/>
      <c r="D893" s="26"/>
      <c r="E893" s="26"/>
      <c r="F893" s="26"/>
      <c r="G893" t="s">
        <v>831</v>
      </c>
      <c r="H893" s="27">
        <v>9000</v>
      </c>
      <c r="I893" t="s">
        <v>20</v>
      </c>
      <c r="J893" s="19">
        <f t="shared" si="232"/>
        <v>40.931249999999999</v>
      </c>
      <c r="K893" s="5">
        <f t="shared" si="228"/>
        <v>1272.1432499999999</v>
      </c>
    </row>
    <row r="894" spans="2:11" x14ac:dyDescent="0.25">
      <c r="B894" s="26" t="s">
        <v>844</v>
      </c>
      <c r="C894" s="26"/>
      <c r="D894" s="26"/>
      <c r="E894" s="26"/>
      <c r="F894" s="26"/>
      <c r="G894" t="s">
        <v>831</v>
      </c>
      <c r="H894" s="27">
        <v>8000</v>
      </c>
      <c r="I894" t="s">
        <v>20</v>
      </c>
      <c r="J894" s="19">
        <f t="shared" si="232"/>
        <v>36.383333333333333</v>
      </c>
      <c r="K894" s="5">
        <f t="shared" si="228"/>
        <v>1130.7939999999999</v>
      </c>
    </row>
    <row r="895" spans="2:11" x14ac:dyDescent="0.25">
      <c r="B895" s="26" t="s">
        <v>845</v>
      </c>
      <c r="C895" s="26"/>
      <c r="D895" s="26"/>
      <c r="E895" s="26"/>
      <c r="F895" s="26"/>
      <c r="G895" t="s">
        <v>831</v>
      </c>
      <c r="H895" s="27">
        <v>7500</v>
      </c>
      <c r="I895" t="s">
        <v>20</v>
      </c>
      <c r="J895" s="19">
        <f t="shared" si="232"/>
        <v>34.109375</v>
      </c>
      <c r="K895" s="5">
        <f t="shared" si="228"/>
        <v>1060.119375</v>
      </c>
    </row>
    <row r="896" spans="2:11" x14ac:dyDescent="0.25">
      <c r="B896" s="26" t="s">
        <v>846</v>
      </c>
      <c r="C896" s="26"/>
      <c r="D896" s="26"/>
      <c r="E896" s="26"/>
      <c r="F896" s="26"/>
      <c r="G896" t="s">
        <v>831</v>
      </c>
      <c r="H896" s="27">
        <v>6500</v>
      </c>
      <c r="I896" t="s">
        <v>20</v>
      </c>
      <c r="J896" s="19">
        <f t="shared" si="232"/>
        <v>29.561458333333331</v>
      </c>
      <c r="K896" s="5">
        <f t="shared" si="228"/>
        <v>918.77012499999989</v>
      </c>
    </row>
    <row r="897" spans="2:11" ht="17.25" x14ac:dyDescent="0.25">
      <c r="B897" s="26" t="s">
        <v>1358</v>
      </c>
      <c r="C897" s="26"/>
      <c r="D897" s="26"/>
      <c r="E897" s="26"/>
      <c r="F897" s="26"/>
      <c r="G897" t="s">
        <v>831</v>
      </c>
      <c r="H897" s="27">
        <v>9000</v>
      </c>
      <c r="I897" t="s">
        <v>20</v>
      </c>
      <c r="J897" s="19">
        <f t="shared" ref="J897:J999" si="233">+H897/72000*$G$54</f>
        <v>40.931249999999999</v>
      </c>
      <c r="K897" s="5">
        <f t="shared" si="228"/>
        <v>1272.1432499999999</v>
      </c>
    </row>
    <row r="898" spans="2:11" ht="17.25" x14ac:dyDescent="0.25">
      <c r="B898" s="26" t="s">
        <v>1359</v>
      </c>
      <c r="C898" s="26"/>
      <c r="D898" s="26"/>
      <c r="E898" s="26"/>
      <c r="F898" s="26"/>
      <c r="G898" t="s">
        <v>831</v>
      </c>
      <c r="H898" s="27">
        <v>8000</v>
      </c>
      <c r="I898" t="s">
        <v>20</v>
      </c>
      <c r="J898" s="19">
        <f t="shared" si="233"/>
        <v>36.383333333333333</v>
      </c>
      <c r="K898" s="5">
        <f t="shared" si="228"/>
        <v>1130.7939999999999</v>
      </c>
    </row>
    <row r="899" spans="2:11" x14ac:dyDescent="0.25">
      <c r="B899" s="26" t="s">
        <v>847</v>
      </c>
      <c r="C899" s="26"/>
      <c r="D899" s="26"/>
      <c r="E899" s="26"/>
      <c r="F899" s="26"/>
      <c r="G899" t="s">
        <v>831</v>
      </c>
      <c r="H899" s="27">
        <v>7000</v>
      </c>
      <c r="I899" t="s">
        <v>20</v>
      </c>
      <c r="J899" s="19">
        <f t="shared" si="233"/>
        <v>31.835416666666667</v>
      </c>
      <c r="K899" s="5">
        <f t="shared" si="228"/>
        <v>989.44475</v>
      </c>
    </row>
    <row r="900" spans="2:11" x14ac:dyDescent="0.25">
      <c r="B900" s="26" t="s">
        <v>848</v>
      </c>
      <c r="C900" s="26"/>
      <c r="D900" s="26"/>
      <c r="E900" s="26"/>
      <c r="F900" s="26"/>
      <c r="G900" t="s">
        <v>831</v>
      </c>
      <c r="H900" s="27">
        <v>6000</v>
      </c>
      <c r="I900" t="s">
        <v>20</v>
      </c>
      <c r="J900" s="19">
        <f t="shared" si="233"/>
        <v>27.287499999999998</v>
      </c>
      <c r="K900" s="5">
        <f t="shared" ref="K900:K963" si="234">$K$54*J900</f>
        <v>848.0954999999999</v>
      </c>
    </row>
    <row r="901" spans="2:11" x14ac:dyDescent="0.25">
      <c r="B901" s="26" t="s">
        <v>849</v>
      </c>
      <c r="C901" s="26"/>
      <c r="D901" s="26"/>
      <c r="E901" s="26"/>
      <c r="F901" s="26"/>
      <c r="G901" t="s">
        <v>831</v>
      </c>
      <c r="H901" s="27">
        <v>4500</v>
      </c>
      <c r="I901" t="s">
        <v>20</v>
      </c>
      <c r="J901" s="19">
        <f t="shared" si="233"/>
        <v>20.465624999999999</v>
      </c>
      <c r="K901" s="5">
        <f t="shared" si="234"/>
        <v>636.07162499999993</v>
      </c>
    </row>
    <row r="902" spans="2:11" x14ac:dyDescent="0.25">
      <c r="B902" s="26" t="s">
        <v>851</v>
      </c>
      <c r="C902" s="26"/>
      <c r="D902" s="26"/>
      <c r="E902" s="26"/>
      <c r="F902" s="26"/>
      <c r="G902" t="s">
        <v>831</v>
      </c>
      <c r="H902" s="27">
        <v>7500</v>
      </c>
      <c r="I902" t="s">
        <v>20</v>
      </c>
      <c r="J902" s="19">
        <f t="shared" si="233"/>
        <v>34.109375</v>
      </c>
      <c r="K902" s="5">
        <f t="shared" si="234"/>
        <v>1060.119375</v>
      </c>
    </row>
    <row r="903" spans="2:11" x14ac:dyDescent="0.25">
      <c r="B903" s="26" t="s">
        <v>852</v>
      </c>
      <c r="C903" s="26"/>
      <c r="D903" s="26"/>
      <c r="E903" s="26"/>
      <c r="F903" s="26"/>
      <c r="G903" t="s">
        <v>831</v>
      </c>
      <c r="H903" s="27">
        <v>6500</v>
      </c>
      <c r="I903" t="s">
        <v>20</v>
      </c>
      <c r="J903" s="19">
        <f t="shared" si="233"/>
        <v>29.561458333333331</v>
      </c>
      <c r="K903" s="5">
        <f t="shared" si="234"/>
        <v>918.77012499999989</v>
      </c>
    </row>
    <row r="904" spans="2:11" x14ac:dyDescent="0.25">
      <c r="B904" s="26" t="s">
        <v>853</v>
      </c>
      <c r="C904" s="26"/>
      <c r="D904" s="26"/>
      <c r="E904" s="26"/>
      <c r="F904" s="26"/>
      <c r="G904" t="s">
        <v>831</v>
      </c>
      <c r="H904" s="27">
        <v>6000</v>
      </c>
      <c r="I904" t="s">
        <v>20</v>
      </c>
      <c r="J904" s="19">
        <f t="shared" si="233"/>
        <v>27.287499999999998</v>
      </c>
      <c r="K904" s="5">
        <f t="shared" si="234"/>
        <v>848.0954999999999</v>
      </c>
    </row>
    <row r="905" spans="2:11" x14ac:dyDescent="0.25">
      <c r="B905" s="26" t="s">
        <v>854</v>
      </c>
      <c r="C905" s="26"/>
      <c r="D905" s="26"/>
      <c r="E905" s="26"/>
      <c r="F905" s="26"/>
      <c r="G905" t="s">
        <v>831</v>
      </c>
      <c r="H905" s="27">
        <v>5000</v>
      </c>
      <c r="I905" t="s">
        <v>20</v>
      </c>
      <c r="J905" s="19">
        <f t="shared" si="233"/>
        <v>22.739583333333332</v>
      </c>
      <c r="K905" s="5">
        <f t="shared" si="234"/>
        <v>706.74624999999992</v>
      </c>
    </row>
    <row r="906" spans="2:11" x14ac:dyDescent="0.25">
      <c r="B906" s="26" t="s">
        <v>855</v>
      </c>
      <c r="C906" s="26"/>
      <c r="D906" s="26"/>
      <c r="E906" s="26"/>
      <c r="F906" s="26"/>
      <c r="G906" t="s">
        <v>831</v>
      </c>
      <c r="H906" s="27">
        <v>4500</v>
      </c>
      <c r="I906" t="s">
        <v>20</v>
      </c>
      <c r="J906" s="19">
        <f t="shared" si="233"/>
        <v>20.465624999999999</v>
      </c>
      <c r="K906" s="5">
        <f t="shared" si="234"/>
        <v>636.07162499999993</v>
      </c>
    </row>
    <row r="907" spans="2:11" x14ac:dyDescent="0.25">
      <c r="B907" s="26" t="s">
        <v>856</v>
      </c>
      <c r="C907" s="26"/>
      <c r="D907" s="26"/>
      <c r="E907" s="26"/>
      <c r="F907" s="26"/>
      <c r="G907" t="s">
        <v>831</v>
      </c>
      <c r="H907" s="27">
        <v>7000</v>
      </c>
      <c r="I907" t="s">
        <v>20</v>
      </c>
      <c r="J907" s="19">
        <f t="shared" si="233"/>
        <v>31.835416666666667</v>
      </c>
      <c r="K907" s="5">
        <f t="shared" si="234"/>
        <v>989.44475</v>
      </c>
    </row>
    <row r="908" spans="2:11" x14ac:dyDescent="0.25">
      <c r="B908" s="26" t="s">
        <v>857</v>
      </c>
      <c r="C908" s="26"/>
      <c r="D908" s="26"/>
      <c r="E908" s="26"/>
      <c r="F908" s="26"/>
      <c r="G908" t="s">
        <v>831</v>
      </c>
      <c r="H908" s="27">
        <v>6000</v>
      </c>
      <c r="I908" t="s">
        <v>20</v>
      </c>
      <c r="J908" s="19">
        <f t="shared" si="233"/>
        <v>27.287499999999998</v>
      </c>
      <c r="K908" s="5">
        <f t="shared" si="234"/>
        <v>848.0954999999999</v>
      </c>
    </row>
    <row r="909" spans="2:11" x14ac:dyDescent="0.25">
      <c r="B909" s="26" t="s">
        <v>858</v>
      </c>
      <c r="C909" s="26"/>
      <c r="D909" s="26"/>
      <c r="E909" s="26"/>
      <c r="F909" s="26"/>
      <c r="G909" t="s">
        <v>831</v>
      </c>
      <c r="H909" s="27">
        <v>5000</v>
      </c>
      <c r="I909" t="s">
        <v>20</v>
      </c>
      <c r="J909" s="19">
        <f t="shared" si="233"/>
        <v>22.739583333333332</v>
      </c>
      <c r="K909" s="5">
        <f t="shared" si="234"/>
        <v>706.74624999999992</v>
      </c>
    </row>
    <row r="910" spans="2:11" x14ac:dyDescent="0.25">
      <c r="B910" s="26" t="s">
        <v>859</v>
      </c>
      <c r="C910" s="26"/>
      <c r="D910" s="26"/>
      <c r="E910" s="26"/>
      <c r="F910" s="26"/>
      <c r="G910" t="s">
        <v>831</v>
      </c>
      <c r="H910" s="27">
        <v>4000</v>
      </c>
      <c r="I910" t="s">
        <v>20</v>
      </c>
      <c r="J910" s="19">
        <f t="shared" si="233"/>
        <v>18.191666666666666</v>
      </c>
      <c r="K910" s="5">
        <f t="shared" si="234"/>
        <v>565.39699999999993</v>
      </c>
    </row>
    <row r="911" spans="2:11" x14ac:dyDescent="0.25">
      <c r="B911" s="26" t="s">
        <v>860</v>
      </c>
      <c r="C911" s="26"/>
      <c r="D911" s="26"/>
      <c r="E911" s="26"/>
      <c r="F911" s="26"/>
      <c r="G911" t="s">
        <v>831</v>
      </c>
      <c r="H911" s="27">
        <v>3000</v>
      </c>
      <c r="I911" t="s">
        <v>20</v>
      </c>
      <c r="J911" s="19">
        <f t="shared" si="233"/>
        <v>13.643749999999999</v>
      </c>
      <c r="K911" s="5">
        <f t="shared" si="234"/>
        <v>424.04774999999995</v>
      </c>
    </row>
    <row r="912" spans="2:11" x14ac:dyDescent="0.25">
      <c r="B912" s="26" t="s">
        <v>861</v>
      </c>
      <c r="C912" s="26"/>
      <c r="D912" s="26"/>
      <c r="E912" s="26"/>
      <c r="F912" s="26"/>
      <c r="G912" t="s">
        <v>831</v>
      </c>
      <c r="H912" s="27">
        <v>6000</v>
      </c>
      <c r="I912" t="s">
        <v>20</v>
      </c>
      <c r="J912" s="19">
        <f t="shared" si="233"/>
        <v>27.287499999999998</v>
      </c>
      <c r="K912" s="5">
        <f t="shared" si="234"/>
        <v>848.0954999999999</v>
      </c>
    </row>
    <row r="913" spans="2:11" x14ac:dyDescent="0.25">
      <c r="B913" s="26" t="s">
        <v>862</v>
      </c>
      <c r="C913" s="26"/>
      <c r="D913" s="26"/>
      <c r="E913" s="26"/>
      <c r="F913" s="26"/>
      <c r="G913" t="s">
        <v>831</v>
      </c>
      <c r="H913" s="27">
        <v>5000</v>
      </c>
      <c r="I913" t="s">
        <v>20</v>
      </c>
      <c r="J913" s="19">
        <f t="shared" si="233"/>
        <v>22.739583333333332</v>
      </c>
      <c r="K913" s="5">
        <f t="shared" si="234"/>
        <v>706.74624999999992</v>
      </c>
    </row>
    <row r="914" spans="2:11" x14ac:dyDescent="0.25">
      <c r="B914" s="26" t="s">
        <v>863</v>
      </c>
      <c r="C914" s="26"/>
      <c r="D914" s="26"/>
      <c r="E914" s="26"/>
      <c r="F914" s="26"/>
      <c r="G914" t="s">
        <v>831</v>
      </c>
      <c r="H914" s="27">
        <v>4000</v>
      </c>
      <c r="I914" t="s">
        <v>20</v>
      </c>
      <c r="J914" s="19">
        <f t="shared" si="233"/>
        <v>18.191666666666666</v>
      </c>
      <c r="K914" s="5">
        <f t="shared" si="234"/>
        <v>565.39699999999993</v>
      </c>
    </row>
    <row r="915" spans="2:11" x14ac:dyDescent="0.25">
      <c r="B915" s="26" t="s">
        <v>864</v>
      </c>
      <c r="C915" s="26"/>
      <c r="D915" s="26"/>
      <c r="E915" s="26"/>
      <c r="F915" s="26"/>
      <c r="G915" t="s">
        <v>831</v>
      </c>
      <c r="H915" s="27">
        <v>3000</v>
      </c>
      <c r="I915" t="s">
        <v>20</v>
      </c>
      <c r="J915" s="19">
        <f t="shared" si="233"/>
        <v>13.643749999999999</v>
      </c>
      <c r="K915" s="5">
        <f t="shared" si="234"/>
        <v>424.04774999999995</v>
      </c>
    </row>
    <row r="916" spans="2:11" x14ac:dyDescent="0.25">
      <c r="B916" s="26" t="s">
        <v>865</v>
      </c>
      <c r="C916" s="26"/>
      <c r="D916" s="26"/>
      <c r="E916" s="26"/>
      <c r="F916" s="26"/>
      <c r="G916" t="s">
        <v>831</v>
      </c>
      <c r="H916" s="27">
        <v>2500</v>
      </c>
      <c r="I916" t="s">
        <v>20</v>
      </c>
      <c r="J916" s="19">
        <f t="shared" si="233"/>
        <v>11.369791666666666</v>
      </c>
      <c r="K916" s="5">
        <f t="shared" si="234"/>
        <v>353.37312499999996</v>
      </c>
    </row>
    <row r="917" spans="2:11" x14ac:dyDescent="0.25">
      <c r="B917" s="26" t="s">
        <v>866</v>
      </c>
      <c r="C917" s="26"/>
      <c r="D917" s="26"/>
      <c r="E917" s="26"/>
      <c r="F917" s="26"/>
      <c r="G917" t="s">
        <v>831</v>
      </c>
      <c r="H917" s="27">
        <v>2500</v>
      </c>
      <c r="I917" t="s">
        <v>20</v>
      </c>
      <c r="J917" s="19">
        <f t="shared" si="233"/>
        <v>11.369791666666666</v>
      </c>
      <c r="K917" s="5">
        <f t="shared" si="234"/>
        <v>353.37312499999996</v>
      </c>
    </row>
    <row r="918" spans="2:11" x14ac:dyDescent="0.25">
      <c r="B918" s="26" t="s">
        <v>867</v>
      </c>
      <c r="C918" s="26"/>
      <c r="D918" s="26"/>
      <c r="E918" s="26"/>
      <c r="F918" s="26"/>
      <c r="G918" t="s">
        <v>831</v>
      </c>
      <c r="H918" s="27">
        <v>2250</v>
      </c>
      <c r="I918" t="s">
        <v>20</v>
      </c>
      <c r="J918" s="19">
        <f t="shared" si="233"/>
        <v>10.2328125</v>
      </c>
      <c r="K918" s="5">
        <f t="shared" si="234"/>
        <v>318.03581249999996</v>
      </c>
    </row>
    <row r="919" spans="2:11" x14ac:dyDescent="0.25">
      <c r="B919" s="26" t="s">
        <v>868</v>
      </c>
      <c r="C919" s="26"/>
      <c r="D919" s="26"/>
      <c r="E919" s="26"/>
      <c r="F919" s="26"/>
      <c r="G919" t="s">
        <v>831</v>
      </c>
      <c r="H919" s="27">
        <v>1750</v>
      </c>
      <c r="I919" t="s">
        <v>20</v>
      </c>
      <c r="J919" s="19">
        <f t="shared" si="233"/>
        <v>7.9588541666666668</v>
      </c>
      <c r="K919" s="5">
        <f t="shared" si="234"/>
        <v>247.3611875</v>
      </c>
    </row>
    <row r="920" spans="2:11" x14ac:dyDescent="0.25">
      <c r="B920" s="26" t="s">
        <v>869</v>
      </c>
      <c r="C920" s="26"/>
      <c r="D920" s="26"/>
      <c r="E920" s="26"/>
      <c r="F920" s="26"/>
      <c r="G920" t="s">
        <v>831</v>
      </c>
      <c r="H920" s="27">
        <v>1000</v>
      </c>
      <c r="I920" t="s">
        <v>20</v>
      </c>
      <c r="J920" s="19">
        <f t="shared" si="233"/>
        <v>4.5479166666666666</v>
      </c>
      <c r="K920" s="5">
        <f t="shared" si="234"/>
        <v>141.34924999999998</v>
      </c>
    </row>
    <row r="921" spans="2:11" x14ac:dyDescent="0.25">
      <c r="B921" s="26" t="s">
        <v>870</v>
      </c>
      <c r="C921" s="26"/>
      <c r="D921" s="26"/>
      <c r="E921" s="26"/>
      <c r="F921" s="26"/>
      <c r="G921" t="s">
        <v>831</v>
      </c>
      <c r="H921" s="27">
        <v>800</v>
      </c>
      <c r="I921" t="s">
        <v>20</v>
      </c>
      <c r="J921" s="19">
        <f t="shared" si="233"/>
        <v>3.6383333333333332</v>
      </c>
      <c r="K921" s="5">
        <f t="shared" si="234"/>
        <v>113.07939999999999</v>
      </c>
    </row>
    <row r="922" spans="2:11" x14ac:dyDescent="0.25">
      <c r="B922" s="26" t="s">
        <v>871</v>
      </c>
      <c r="C922" s="26"/>
      <c r="D922" s="26"/>
      <c r="E922" s="26"/>
      <c r="F922" s="26"/>
      <c r="G922" t="s">
        <v>831</v>
      </c>
      <c r="H922" s="27">
        <v>600</v>
      </c>
      <c r="I922" t="s">
        <v>20</v>
      </c>
      <c r="J922" s="19">
        <f t="shared" si="233"/>
        <v>2.7287499999999998</v>
      </c>
      <c r="K922" s="5">
        <f t="shared" si="234"/>
        <v>84.809549999999987</v>
      </c>
    </row>
    <row r="923" spans="2:11" x14ac:dyDescent="0.25">
      <c r="B923" s="26" t="s">
        <v>872</v>
      </c>
      <c r="C923" s="26"/>
      <c r="D923" s="26"/>
      <c r="E923" s="26"/>
      <c r="F923" s="26"/>
      <c r="G923" t="s">
        <v>831</v>
      </c>
      <c r="H923" s="27">
        <v>2500</v>
      </c>
      <c r="I923" t="s">
        <v>20</v>
      </c>
      <c r="J923" s="19">
        <f t="shared" si="233"/>
        <v>11.369791666666666</v>
      </c>
      <c r="K923" s="5">
        <f t="shared" si="234"/>
        <v>353.37312499999996</v>
      </c>
    </row>
    <row r="924" spans="2:11" x14ac:dyDescent="0.25">
      <c r="B924" s="26" t="s">
        <v>873</v>
      </c>
      <c r="C924" s="26"/>
      <c r="D924" s="26"/>
      <c r="E924" s="26"/>
      <c r="F924" s="26"/>
      <c r="G924" t="s">
        <v>831</v>
      </c>
      <c r="H924" s="27">
        <v>2000</v>
      </c>
      <c r="I924" t="s">
        <v>20</v>
      </c>
      <c r="J924" s="19">
        <f t="shared" si="233"/>
        <v>9.0958333333333332</v>
      </c>
      <c r="K924" s="5">
        <f t="shared" si="234"/>
        <v>282.69849999999997</v>
      </c>
    </row>
    <row r="925" spans="2:11" x14ac:dyDescent="0.25">
      <c r="B925" s="26" t="s">
        <v>874</v>
      </c>
      <c r="C925" s="26"/>
      <c r="D925" s="26"/>
      <c r="E925" s="26"/>
      <c r="F925" s="26"/>
      <c r="G925" t="s">
        <v>831</v>
      </c>
      <c r="H925" s="27">
        <v>1500</v>
      </c>
      <c r="I925" t="s">
        <v>20</v>
      </c>
      <c r="J925" s="19">
        <f t="shared" si="233"/>
        <v>6.8218749999999995</v>
      </c>
      <c r="K925" s="5">
        <f t="shared" si="234"/>
        <v>212.02387499999998</v>
      </c>
    </row>
    <row r="926" spans="2:11" x14ac:dyDescent="0.25">
      <c r="B926" s="26" t="s">
        <v>875</v>
      </c>
      <c r="C926" s="26"/>
      <c r="D926" s="26"/>
      <c r="E926" s="26"/>
      <c r="F926" s="26"/>
      <c r="G926" t="s">
        <v>831</v>
      </c>
      <c r="H926" s="27">
        <v>800</v>
      </c>
      <c r="I926" t="s">
        <v>20</v>
      </c>
      <c r="J926" s="19">
        <f t="shared" si="233"/>
        <v>3.6383333333333332</v>
      </c>
      <c r="K926" s="5">
        <f t="shared" si="234"/>
        <v>113.07939999999999</v>
      </c>
    </row>
    <row r="927" spans="2:11" x14ac:dyDescent="0.25">
      <c r="B927" s="26" t="s">
        <v>876</v>
      </c>
      <c r="C927" s="26"/>
      <c r="D927" s="26"/>
      <c r="E927" s="26"/>
      <c r="F927" s="26"/>
      <c r="G927" t="s">
        <v>831</v>
      </c>
      <c r="H927" s="27">
        <v>600</v>
      </c>
      <c r="I927" t="s">
        <v>20</v>
      </c>
      <c r="J927" s="19">
        <f t="shared" si="233"/>
        <v>2.7287499999999998</v>
      </c>
      <c r="K927" s="5">
        <f t="shared" si="234"/>
        <v>84.809549999999987</v>
      </c>
    </row>
    <row r="928" spans="2:11" x14ac:dyDescent="0.25">
      <c r="B928" s="26" t="s">
        <v>877</v>
      </c>
      <c r="C928" s="26"/>
      <c r="D928" s="26"/>
      <c r="E928" s="26"/>
      <c r="F928" s="26"/>
      <c r="G928" t="s">
        <v>831</v>
      </c>
      <c r="H928" s="27">
        <v>500</v>
      </c>
      <c r="I928" t="s">
        <v>20</v>
      </c>
      <c r="J928" s="19">
        <f t="shared" si="233"/>
        <v>2.2739583333333333</v>
      </c>
      <c r="K928" s="5">
        <f t="shared" si="234"/>
        <v>70.674624999999992</v>
      </c>
    </row>
    <row r="929" spans="2:11" x14ac:dyDescent="0.25">
      <c r="B929" s="26" t="s">
        <v>878</v>
      </c>
      <c r="C929" s="26"/>
      <c r="D929" s="26"/>
      <c r="E929" s="26"/>
      <c r="F929" s="26"/>
      <c r="G929" t="s">
        <v>831</v>
      </c>
      <c r="H929" s="27">
        <v>7500</v>
      </c>
      <c r="I929" t="s">
        <v>20</v>
      </c>
      <c r="J929" s="19">
        <f t="shared" si="233"/>
        <v>34.109375</v>
      </c>
      <c r="K929" s="5">
        <f t="shared" si="234"/>
        <v>1060.119375</v>
      </c>
    </row>
    <row r="930" spans="2:11" x14ac:dyDescent="0.25">
      <c r="B930" s="26" t="s">
        <v>879</v>
      </c>
      <c r="C930" s="26"/>
      <c r="D930" s="26"/>
      <c r="E930" s="26"/>
      <c r="F930" s="26"/>
      <c r="G930" t="s">
        <v>831</v>
      </c>
      <c r="H930" s="27">
        <v>7000</v>
      </c>
      <c r="I930" t="s">
        <v>20</v>
      </c>
      <c r="J930" s="19">
        <f t="shared" si="233"/>
        <v>31.835416666666667</v>
      </c>
      <c r="K930" s="5">
        <f t="shared" si="234"/>
        <v>989.44475</v>
      </c>
    </row>
    <row r="931" spans="2:11" x14ac:dyDescent="0.25">
      <c r="B931" s="26" t="s">
        <v>880</v>
      </c>
      <c r="C931" s="26"/>
      <c r="D931" s="26"/>
      <c r="E931" s="26"/>
      <c r="F931" s="26"/>
      <c r="G931" t="s">
        <v>831</v>
      </c>
      <c r="H931" s="27">
        <v>6000</v>
      </c>
      <c r="I931" t="s">
        <v>20</v>
      </c>
      <c r="J931" s="19">
        <f t="shared" si="233"/>
        <v>27.287499999999998</v>
      </c>
      <c r="K931" s="5">
        <f t="shared" si="234"/>
        <v>848.0954999999999</v>
      </c>
    </row>
    <row r="932" spans="2:11" x14ac:dyDescent="0.25">
      <c r="B932" s="26" t="s">
        <v>881</v>
      </c>
      <c r="C932" s="26"/>
      <c r="D932" s="26"/>
      <c r="E932" s="26"/>
      <c r="F932" s="26"/>
      <c r="G932" t="s">
        <v>831</v>
      </c>
      <c r="H932" s="27">
        <v>5500</v>
      </c>
      <c r="I932" t="s">
        <v>20</v>
      </c>
      <c r="J932" s="19">
        <f t="shared" si="233"/>
        <v>25.013541666666669</v>
      </c>
      <c r="K932" s="5">
        <f t="shared" si="234"/>
        <v>777.42087500000002</v>
      </c>
    </row>
    <row r="933" spans="2:11" x14ac:dyDescent="0.25">
      <c r="B933" s="26" t="s">
        <v>882</v>
      </c>
      <c r="C933" s="26"/>
      <c r="D933" s="26"/>
      <c r="E933" s="26"/>
      <c r="F933" s="26"/>
      <c r="G933" t="s">
        <v>831</v>
      </c>
      <c r="H933" s="27">
        <v>4500</v>
      </c>
      <c r="I933" t="s">
        <v>20</v>
      </c>
      <c r="J933" s="19">
        <f t="shared" si="233"/>
        <v>20.465624999999999</v>
      </c>
      <c r="K933" s="5">
        <f t="shared" si="234"/>
        <v>636.07162499999993</v>
      </c>
    </row>
    <row r="934" spans="2:11" x14ac:dyDescent="0.25">
      <c r="B934" s="26" t="s">
        <v>883</v>
      </c>
      <c r="C934" s="26"/>
      <c r="D934" s="26"/>
      <c r="E934" s="26"/>
      <c r="F934" s="26"/>
      <c r="G934" t="s">
        <v>831</v>
      </c>
      <c r="H934" s="27">
        <v>6500</v>
      </c>
      <c r="I934" t="s">
        <v>20</v>
      </c>
      <c r="J934" s="19">
        <f t="shared" si="233"/>
        <v>29.561458333333331</v>
      </c>
      <c r="K934" s="5">
        <f t="shared" si="234"/>
        <v>918.77012499999989</v>
      </c>
    </row>
    <row r="935" spans="2:11" x14ac:dyDescent="0.25">
      <c r="B935" s="26" t="s">
        <v>884</v>
      </c>
      <c r="C935" s="26"/>
      <c r="D935" s="26"/>
      <c r="E935" s="26"/>
      <c r="F935" s="26"/>
      <c r="G935" t="s">
        <v>831</v>
      </c>
      <c r="H935" s="27">
        <v>5500</v>
      </c>
      <c r="I935" t="s">
        <v>20</v>
      </c>
      <c r="J935" s="19">
        <f t="shared" si="233"/>
        <v>25.013541666666669</v>
      </c>
      <c r="K935" s="5">
        <f t="shared" si="234"/>
        <v>777.42087500000002</v>
      </c>
    </row>
    <row r="936" spans="2:11" x14ac:dyDescent="0.25">
      <c r="B936" s="26" t="s">
        <v>885</v>
      </c>
      <c r="C936" s="26"/>
      <c r="D936" s="26"/>
      <c r="E936" s="26"/>
      <c r="F936" s="26"/>
      <c r="G936" t="s">
        <v>831</v>
      </c>
      <c r="H936" s="27">
        <v>5000</v>
      </c>
      <c r="I936" t="s">
        <v>20</v>
      </c>
      <c r="J936" s="19">
        <f t="shared" si="233"/>
        <v>22.739583333333332</v>
      </c>
      <c r="K936" s="5">
        <f t="shared" si="234"/>
        <v>706.74624999999992</v>
      </c>
    </row>
    <row r="937" spans="2:11" x14ac:dyDescent="0.25">
      <c r="B937" s="26" t="s">
        <v>886</v>
      </c>
      <c r="C937" s="26"/>
      <c r="D937" s="26"/>
      <c r="E937" s="26"/>
      <c r="F937" s="26"/>
      <c r="G937" t="s">
        <v>831</v>
      </c>
      <c r="H937" s="27">
        <v>4000</v>
      </c>
      <c r="I937" t="s">
        <v>20</v>
      </c>
      <c r="J937" s="19">
        <f t="shared" si="233"/>
        <v>18.191666666666666</v>
      </c>
      <c r="K937" s="5">
        <f t="shared" si="234"/>
        <v>565.39699999999993</v>
      </c>
    </row>
    <row r="938" spans="2:11" x14ac:dyDescent="0.25">
      <c r="B938" s="26" t="s">
        <v>887</v>
      </c>
      <c r="C938" s="26"/>
      <c r="D938" s="26"/>
      <c r="E938" s="26"/>
      <c r="F938" s="26"/>
      <c r="G938" t="s">
        <v>831</v>
      </c>
      <c r="H938" s="27">
        <v>3000</v>
      </c>
      <c r="I938" t="s">
        <v>20</v>
      </c>
      <c r="J938" s="19">
        <f t="shared" si="233"/>
        <v>13.643749999999999</v>
      </c>
      <c r="K938" s="5">
        <f t="shared" si="234"/>
        <v>424.04774999999995</v>
      </c>
    </row>
    <row r="939" spans="2:11" x14ac:dyDescent="0.25">
      <c r="B939" s="26" t="s">
        <v>888</v>
      </c>
      <c r="C939" s="26"/>
      <c r="D939" s="26"/>
      <c r="E939" s="26"/>
      <c r="F939" s="26"/>
      <c r="G939" t="s">
        <v>831</v>
      </c>
      <c r="H939" s="27">
        <v>5000</v>
      </c>
      <c r="I939" t="s">
        <v>20</v>
      </c>
      <c r="J939" s="19">
        <f t="shared" si="233"/>
        <v>22.739583333333332</v>
      </c>
      <c r="K939" s="5">
        <f t="shared" si="234"/>
        <v>706.74624999999992</v>
      </c>
    </row>
    <row r="940" spans="2:11" x14ac:dyDescent="0.25">
      <c r="B940" s="26" t="s">
        <v>889</v>
      </c>
      <c r="C940" s="26"/>
      <c r="D940" s="26"/>
      <c r="E940" s="26"/>
      <c r="F940" s="26"/>
      <c r="G940" t="s">
        <v>831</v>
      </c>
      <c r="H940" s="27">
        <v>4000</v>
      </c>
      <c r="I940" t="s">
        <v>20</v>
      </c>
      <c r="J940" s="19">
        <f t="shared" si="233"/>
        <v>18.191666666666666</v>
      </c>
      <c r="K940" s="5">
        <f t="shared" si="234"/>
        <v>565.39699999999993</v>
      </c>
    </row>
    <row r="941" spans="2:11" x14ac:dyDescent="0.25">
      <c r="B941" s="26" t="s">
        <v>890</v>
      </c>
      <c r="C941" s="26"/>
      <c r="D941" s="26"/>
      <c r="E941" s="26"/>
      <c r="F941" s="26"/>
      <c r="G941" t="s">
        <v>831</v>
      </c>
      <c r="H941" s="27">
        <v>3500</v>
      </c>
      <c r="I941" t="s">
        <v>20</v>
      </c>
      <c r="J941" s="19">
        <f t="shared" si="233"/>
        <v>15.917708333333334</v>
      </c>
      <c r="K941" s="5">
        <f t="shared" si="234"/>
        <v>494.722375</v>
      </c>
    </row>
    <row r="942" spans="2:11" x14ac:dyDescent="0.25">
      <c r="B942" s="26" t="s">
        <v>891</v>
      </c>
      <c r="C942" s="26"/>
      <c r="D942" s="26"/>
      <c r="E942" s="26"/>
      <c r="F942" s="26"/>
      <c r="G942" t="s">
        <v>831</v>
      </c>
      <c r="H942" s="27">
        <v>3000</v>
      </c>
      <c r="I942" t="s">
        <v>20</v>
      </c>
      <c r="J942" s="19">
        <f t="shared" si="233"/>
        <v>13.643749999999999</v>
      </c>
      <c r="K942" s="5">
        <f t="shared" si="234"/>
        <v>424.04774999999995</v>
      </c>
    </row>
    <row r="943" spans="2:11" x14ac:dyDescent="0.25">
      <c r="B943" s="26" t="s">
        <v>892</v>
      </c>
      <c r="C943" s="26"/>
      <c r="D943" s="26"/>
      <c r="E943" s="26"/>
      <c r="F943" s="26"/>
      <c r="G943" t="s">
        <v>831</v>
      </c>
      <c r="H943" s="27">
        <v>2500</v>
      </c>
      <c r="I943" t="s">
        <v>20</v>
      </c>
      <c r="J943" s="19">
        <f t="shared" si="233"/>
        <v>11.369791666666666</v>
      </c>
      <c r="K943" s="5">
        <f t="shared" si="234"/>
        <v>353.37312499999996</v>
      </c>
    </row>
    <row r="944" spans="2:11" x14ac:dyDescent="0.25">
      <c r="B944" s="26" t="s">
        <v>893</v>
      </c>
      <c r="C944" s="26"/>
      <c r="D944" s="26"/>
      <c r="E944" s="26"/>
      <c r="F944" s="26"/>
      <c r="G944" t="s">
        <v>831</v>
      </c>
      <c r="H944" s="27">
        <v>2250</v>
      </c>
      <c r="I944" t="s">
        <v>20</v>
      </c>
      <c r="J944" s="19">
        <f t="shared" si="233"/>
        <v>10.2328125</v>
      </c>
      <c r="K944" s="5">
        <f t="shared" si="234"/>
        <v>318.03581249999996</v>
      </c>
    </row>
    <row r="945" spans="2:11" x14ac:dyDescent="0.25">
      <c r="B945" s="26" t="s">
        <v>894</v>
      </c>
      <c r="C945" s="26"/>
      <c r="D945" s="26"/>
      <c r="E945" s="26"/>
      <c r="F945" s="26"/>
      <c r="G945" t="s">
        <v>831</v>
      </c>
      <c r="H945" s="27">
        <v>1750</v>
      </c>
      <c r="I945" t="s">
        <v>20</v>
      </c>
      <c r="J945" s="19">
        <f t="shared" si="233"/>
        <v>7.9588541666666668</v>
      </c>
      <c r="K945" s="5">
        <f t="shared" si="234"/>
        <v>247.3611875</v>
      </c>
    </row>
    <row r="946" spans="2:11" x14ac:dyDescent="0.25">
      <c r="B946" s="26" t="s">
        <v>895</v>
      </c>
      <c r="C946" s="26"/>
      <c r="D946" s="26"/>
      <c r="E946" s="26"/>
      <c r="F946" s="26"/>
      <c r="G946" t="s">
        <v>831</v>
      </c>
      <c r="H946" s="27">
        <v>1250</v>
      </c>
      <c r="I946" t="s">
        <v>20</v>
      </c>
      <c r="J946" s="19">
        <f t="shared" si="233"/>
        <v>5.684895833333333</v>
      </c>
      <c r="K946" s="5">
        <f t="shared" si="234"/>
        <v>176.68656249999998</v>
      </c>
    </row>
    <row r="947" spans="2:11" x14ac:dyDescent="0.25">
      <c r="B947" s="26" t="s">
        <v>896</v>
      </c>
      <c r="C947" s="26"/>
      <c r="D947" s="26"/>
      <c r="E947" s="26"/>
      <c r="F947" s="26"/>
      <c r="G947" t="s">
        <v>831</v>
      </c>
      <c r="H947" s="27">
        <v>800</v>
      </c>
      <c r="I947" t="s">
        <v>20</v>
      </c>
      <c r="J947" s="19">
        <f t="shared" si="233"/>
        <v>3.6383333333333332</v>
      </c>
      <c r="K947" s="5">
        <f t="shared" si="234"/>
        <v>113.07939999999999</v>
      </c>
    </row>
    <row r="948" spans="2:11" x14ac:dyDescent="0.25">
      <c r="B948" s="26" t="s">
        <v>897</v>
      </c>
      <c r="C948" s="26"/>
      <c r="D948" s="26"/>
      <c r="E948" s="26"/>
      <c r="F948" s="26"/>
      <c r="G948" t="s">
        <v>831</v>
      </c>
      <c r="H948" s="27">
        <v>600</v>
      </c>
      <c r="I948" t="s">
        <v>20</v>
      </c>
      <c r="J948" s="19">
        <f t="shared" si="233"/>
        <v>2.7287499999999998</v>
      </c>
      <c r="K948" s="5">
        <f t="shared" si="234"/>
        <v>84.809549999999987</v>
      </c>
    </row>
    <row r="949" spans="2:11" x14ac:dyDescent="0.25">
      <c r="B949" s="26" t="s">
        <v>898</v>
      </c>
      <c r="C949" s="26"/>
      <c r="D949" s="26"/>
      <c r="E949" s="26"/>
      <c r="F949" s="26"/>
      <c r="G949" t="s">
        <v>831</v>
      </c>
      <c r="H949" s="27">
        <v>500</v>
      </c>
      <c r="I949" t="s">
        <v>20</v>
      </c>
      <c r="J949" s="19">
        <f t="shared" si="233"/>
        <v>2.2739583333333333</v>
      </c>
      <c r="K949" s="5">
        <f t="shared" si="234"/>
        <v>70.674624999999992</v>
      </c>
    </row>
    <row r="950" spans="2:11" x14ac:dyDescent="0.25">
      <c r="B950" s="26" t="s">
        <v>899</v>
      </c>
      <c r="C950" s="26"/>
      <c r="D950" s="26"/>
      <c r="E950" s="26"/>
      <c r="F950" s="26"/>
      <c r="G950" t="s">
        <v>831</v>
      </c>
      <c r="H950" s="27">
        <v>3250</v>
      </c>
      <c r="I950" t="s">
        <v>20</v>
      </c>
      <c r="J950" s="19">
        <f t="shared" si="233"/>
        <v>14.780729166666665</v>
      </c>
      <c r="K950" s="5">
        <f t="shared" si="234"/>
        <v>459.38506249999995</v>
      </c>
    </row>
    <row r="951" spans="2:11" x14ac:dyDescent="0.25">
      <c r="B951" s="26" t="s">
        <v>900</v>
      </c>
      <c r="C951" s="26"/>
      <c r="D951" s="26"/>
      <c r="E951" s="26"/>
      <c r="F951" s="26"/>
      <c r="G951" t="s">
        <v>831</v>
      </c>
      <c r="H951" s="27">
        <v>3000</v>
      </c>
      <c r="I951" t="s">
        <v>20</v>
      </c>
      <c r="J951" s="19">
        <f t="shared" si="233"/>
        <v>13.643749999999999</v>
      </c>
      <c r="K951" s="5">
        <f t="shared" si="234"/>
        <v>424.04774999999995</v>
      </c>
    </row>
    <row r="952" spans="2:11" x14ac:dyDescent="0.25">
      <c r="B952" s="26" t="s">
        <v>901</v>
      </c>
      <c r="C952" s="26"/>
      <c r="D952" s="26"/>
      <c r="E952" s="26"/>
      <c r="F952" s="26"/>
      <c r="G952" t="s">
        <v>831</v>
      </c>
      <c r="H952" s="27">
        <v>2500</v>
      </c>
      <c r="I952" t="s">
        <v>20</v>
      </c>
      <c r="J952" s="19">
        <f t="shared" si="233"/>
        <v>11.369791666666666</v>
      </c>
      <c r="K952" s="5">
        <f t="shared" si="234"/>
        <v>353.37312499999996</v>
      </c>
    </row>
    <row r="953" spans="2:11" x14ac:dyDescent="0.25">
      <c r="B953" s="26" t="s">
        <v>902</v>
      </c>
      <c r="C953" s="26"/>
      <c r="D953" s="26"/>
      <c r="E953" s="26"/>
      <c r="F953" s="26"/>
      <c r="G953" t="s">
        <v>831</v>
      </c>
      <c r="H953" s="27">
        <v>2300</v>
      </c>
      <c r="I953" t="s">
        <v>20</v>
      </c>
      <c r="J953" s="19">
        <f t="shared" si="233"/>
        <v>10.460208333333332</v>
      </c>
      <c r="K953" s="5">
        <f t="shared" si="234"/>
        <v>325.10327499999994</v>
      </c>
    </row>
    <row r="954" spans="2:11" x14ac:dyDescent="0.25">
      <c r="B954" s="26" t="s">
        <v>903</v>
      </c>
      <c r="C954" s="26"/>
      <c r="D954" s="26"/>
      <c r="E954" s="26"/>
      <c r="F954" s="26"/>
      <c r="G954" t="s">
        <v>831</v>
      </c>
      <c r="H954" s="27">
        <v>1750</v>
      </c>
      <c r="I954" t="s">
        <v>20</v>
      </c>
      <c r="J954" s="19">
        <f t="shared" si="233"/>
        <v>7.9588541666666668</v>
      </c>
      <c r="K954" s="5">
        <f t="shared" si="234"/>
        <v>247.3611875</v>
      </c>
    </row>
    <row r="955" spans="2:11" x14ac:dyDescent="0.25">
      <c r="B955" s="26" t="s">
        <v>904</v>
      </c>
      <c r="C955" s="26"/>
      <c r="D955" s="26"/>
      <c r="E955" s="26"/>
      <c r="F955" s="26"/>
      <c r="G955" t="s">
        <v>831</v>
      </c>
      <c r="H955" s="27">
        <v>2500</v>
      </c>
      <c r="I955" t="s">
        <v>20</v>
      </c>
      <c r="J955" s="19">
        <f t="shared" si="233"/>
        <v>11.369791666666666</v>
      </c>
      <c r="K955" s="5">
        <f t="shared" si="234"/>
        <v>353.37312499999996</v>
      </c>
    </row>
    <row r="956" spans="2:11" x14ac:dyDescent="0.25">
      <c r="B956" s="26" t="s">
        <v>905</v>
      </c>
      <c r="C956" s="26"/>
      <c r="D956" s="26"/>
      <c r="E956" s="26"/>
      <c r="F956" s="26"/>
      <c r="G956" t="s">
        <v>831</v>
      </c>
      <c r="H956" s="27">
        <v>2250</v>
      </c>
      <c r="I956" t="s">
        <v>20</v>
      </c>
      <c r="J956" s="19">
        <f t="shared" si="233"/>
        <v>10.2328125</v>
      </c>
      <c r="K956" s="5">
        <f t="shared" si="234"/>
        <v>318.03581249999996</v>
      </c>
    </row>
    <row r="957" spans="2:11" x14ac:dyDescent="0.25">
      <c r="B957" s="26" t="s">
        <v>906</v>
      </c>
      <c r="C957" s="26"/>
      <c r="D957" s="26"/>
      <c r="E957" s="26"/>
      <c r="F957" s="26"/>
      <c r="G957" t="s">
        <v>831</v>
      </c>
      <c r="H957" s="27">
        <v>2250</v>
      </c>
      <c r="I957" t="s">
        <v>20</v>
      </c>
      <c r="J957" s="19">
        <f t="shared" si="233"/>
        <v>10.2328125</v>
      </c>
      <c r="K957" s="5">
        <f t="shared" si="234"/>
        <v>318.03581249999996</v>
      </c>
    </row>
    <row r="958" spans="2:11" x14ac:dyDescent="0.25">
      <c r="B958" s="26" t="s">
        <v>907</v>
      </c>
      <c r="C958" s="26"/>
      <c r="D958" s="26"/>
      <c r="E958" s="26"/>
      <c r="F958" s="26"/>
      <c r="G958" t="s">
        <v>831</v>
      </c>
      <c r="H958" s="27">
        <v>2100</v>
      </c>
      <c r="I958" t="s">
        <v>20</v>
      </c>
      <c r="J958" s="19">
        <f t="shared" si="233"/>
        <v>9.5506250000000001</v>
      </c>
      <c r="K958" s="5">
        <f t="shared" si="234"/>
        <v>296.83342499999998</v>
      </c>
    </row>
    <row r="959" spans="2:11" x14ac:dyDescent="0.25">
      <c r="B959" s="26" t="s">
        <v>908</v>
      </c>
      <c r="C959" s="26"/>
      <c r="D959" s="26"/>
      <c r="E959" s="26"/>
      <c r="F959" s="26"/>
      <c r="G959" t="s">
        <v>831</v>
      </c>
      <c r="H959" s="27">
        <v>1500</v>
      </c>
      <c r="I959" t="s">
        <v>20</v>
      </c>
      <c r="J959" s="19">
        <f t="shared" si="233"/>
        <v>6.8218749999999995</v>
      </c>
      <c r="K959" s="5">
        <f t="shared" si="234"/>
        <v>212.02387499999998</v>
      </c>
    </row>
    <row r="960" spans="2:11" x14ac:dyDescent="0.25">
      <c r="B960" s="26" t="s">
        <v>909</v>
      </c>
      <c r="C960" s="26"/>
      <c r="D960" s="26"/>
      <c r="E960" s="26"/>
      <c r="F960" s="26"/>
      <c r="G960" t="s">
        <v>831</v>
      </c>
      <c r="H960" s="27">
        <v>2250</v>
      </c>
      <c r="I960" t="s">
        <v>20</v>
      </c>
      <c r="J960" s="19">
        <f t="shared" si="233"/>
        <v>10.2328125</v>
      </c>
      <c r="K960" s="5">
        <f t="shared" si="234"/>
        <v>318.03581249999996</v>
      </c>
    </row>
    <row r="961" spans="2:11" x14ac:dyDescent="0.25">
      <c r="B961" s="26" t="s">
        <v>910</v>
      </c>
      <c r="C961" s="26"/>
      <c r="D961" s="26"/>
      <c r="E961" s="26"/>
      <c r="F961" s="26"/>
      <c r="G961" t="s">
        <v>831</v>
      </c>
      <c r="H961" s="27">
        <v>2000</v>
      </c>
      <c r="I961" t="s">
        <v>20</v>
      </c>
      <c r="J961" s="19">
        <f t="shared" si="233"/>
        <v>9.0958333333333332</v>
      </c>
      <c r="K961" s="5">
        <f t="shared" si="234"/>
        <v>282.69849999999997</v>
      </c>
    </row>
    <row r="962" spans="2:11" x14ac:dyDescent="0.25">
      <c r="B962" s="26" t="s">
        <v>911</v>
      </c>
      <c r="C962" s="26"/>
      <c r="D962" s="26"/>
      <c r="E962" s="26"/>
      <c r="F962" s="26"/>
      <c r="G962" t="s">
        <v>831</v>
      </c>
      <c r="H962" s="27">
        <v>1750</v>
      </c>
      <c r="I962" t="s">
        <v>20</v>
      </c>
      <c r="J962" s="19">
        <f t="shared" si="233"/>
        <v>7.9588541666666668</v>
      </c>
      <c r="K962" s="5">
        <f t="shared" si="234"/>
        <v>247.3611875</v>
      </c>
    </row>
    <row r="963" spans="2:11" x14ac:dyDescent="0.25">
      <c r="B963" s="26" t="s">
        <v>912</v>
      </c>
      <c r="C963" s="26"/>
      <c r="D963" s="26"/>
      <c r="E963" s="26"/>
      <c r="F963" s="26"/>
      <c r="G963" t="s">
        <v>831</v>
      </c>
      <c r="H963" s="27">
        <v>1500</v>
      </c>
      <c r="I963" t="s">
        <v>20</v>
      </c>
      <c r="J963" s="19">
        <f t="shared" si="233"/>
        <v>6.8218749999999995</v>
      </c>
      <c r="K963" s="5">
        <f t="shared" si="234"/>
        <v>212.02387499999998</v>
      </c>
    </row>
    <row r="964" spans="2:11" x14ac:dyDescent="0.25">
      <c r="B964" s="26" t="s">
        <v>913</v>
      </c>
      <c r="C964" s="26"/>
      <c r="D964" s="26"/>
      <c r="E964" s="26"/>
      <c r="F964" s="26"/>
      <c r="G964" t="s">
        <v>831</v>
      </c>
      <c r="H964" s="27">
        <v>1250</v>
      </c>
      <c r="I964" t="s">
        <v>20</v>
      </c>
      <c r="J964" s="19">
        <f t="shared" si="233"/>
        <v>5.684895833333333</v>
      </c>
      <c r="K964" s="5">
        <f t="shared" ref="K964:K1027" si="235">$K$54*J964</f>
        <v>176.68656249999998</v>
      </c>
    </row>
    <row r="965" spans="2:11" x14ac:dyDescent="0.25">
      <c r="B965" s="26" t="s">
        <v>914</v>
      </c>
      <c r="C965" s="26"/>
      <c r="D965" s="26"/>
      <c r="E965" s="26"/>
      <c r="F965" s="26"/>
      <c r="G965" t="s">
        <v>831</v>
      </c>
      <c r="H965" s="27">
        <v>1000</v>
      </c>
      <c r="I965" t="s">
        <v>20</v>
      </c>
      <c r="J965" s="19">
        <f t="shared" si="233"/>
        <v>4.5479166666666666</v>
      </c>
      <c r="K965" s="5">
        <f t="shared" si="235"/>
        <v>141.34924999999998</v>
      </c>
    </row>
    <row r="966" spans="2:11" x14ac:dyDescent="0.25">
      <c r="B966" s="26" t="s">
        <v>915</v>
      </c>
      <c r="C966" s="26"/>
      <c r="D966" s="26"/>
      <c r="E966" s="26"/>
      <c r="F966" s="26"/>
      <c r="G966" t="s">
        <v>831</v>
      </c>
      <c r="H966" s="27">
        <v>750</v>
      </c>
      <c r="I966" t="s">
        <v>20</v>
      </c>
      <c r="J966" s="19">
        <f t="shared" si="233"/>
        <v>3.4109374999999997</v>
      </c>
      <c r="K966" s="5">
        <f t="shared" si="235"/>
        <v>106.01193749999999</v>
      </c>
    </row>
    <row r="967" spans="2:11" x14ac:dyDescent="0.25">
      <c r="B967" s="26" t="s">
        <v>916</v>
      </c>
      <c r="C967" s="26"/>
      <c r="D967" s="26"/>
      <c r="E967" s="26"/>
      <c r="F967" s="26"/>
      <c r="G967" t="s">
        <v>831</v>
      </c>
      <c r="H967" s="27">
        <v>500</v>
      </c>
      <c r="I967" t="s">
        <v>20</v>
      </c>
      <c r="J967" s="19">
        <f t="shared" si="233"/>
        <v>2.2739583333333333</v>
      </c>
      <c r="K967" s="5">
        <f t="shared" si="235"/>
        <v>70.674624999999992</v>
      </c>
    </row>
    <row r="968" spans="2:11" x14ac:dyDescent="0.25">
      <c r="B968" s="26" t="s">
        <v>917</v>
      </c>
      <c r="C968" s="26"/>
      <c r="D968" s="26"/>
      <c r="E968" s="26"/>
      <c r="F968" s="26"/>
      <c r="G968" t="s">
        <v>831</v>
      </c>
      <c r="H968" s="27">
        <v>350</v>
      </c>
      <c r="I968" t="s">
        <v>20</v>
      </c>
      <c r="J968" s="19">
        <f t="shared" si="233"/>
        <v>1.5917708333333334</v>
      </c>
      <c r="K968" s="5">
        <f t="shared" si="235"/>
        <v>49.472237499999999</v>
      </c>
    </row>
    <row r="969" spans="2:11" x14ac:dyDescent="0.25">
      <c r="B969" s="26" t="s">
        <v>918</v>
      </c>
      <c r="C969" s="26"/>
      <c r="D969" s="26"/>
      <c r="E969" s="26"/>
      <c r="F969" s="26"/>
      <c r="G969" t="s">
        <v>831</v>
      </c>
      <c r="H969" s="27">
        <v>275</v>
      </c>
      <c r="I969" t="s">
        <v>20</v>
      </c>
      <c r="J969" s="19">
        <f t="shared" si="233"/>
        <v>1.2506770833333332</v>
      </c>
      <c r="K969" s="5">
        <f t="shared" si="235"/>
        <v>38.871043749999991</v>
      </c>
    </row>
    <row r="970" spans="2:11" x14ac:dyDescent="0.25">
      <c r="B970" s="26" t="s">
        <v>919</v>
      </c>
      <c r="C970" s="26"/>
      <c r="D970" s="26"/>
      <c r="E970" s="26"/>
      <c r="F970" s="26"/>
      <c r="G970" t="s">
        <v>831</v>
      </c>
      <c r="H970" s="27">
        <v>200</v>
      </c>
      <c r="I970" t="s">
        <v>20</v>
      </c>
      <c r="J970" s="19">
        <f t="shared" si="233"/>
        <v>0.9095833333333333</v>
      </c>
      <c r="K970" s="5">
        <f t="shared" si="235"/>
        <v>28.269849999999998</v>
      </c>
    </row>
    <row r="971" spans="2:11" x14ac:dyDescent="0.25">
      <c r="B971" s="26" t="s">
        <v>920</v>
      </c>
      <c r="C971" s="26"/>
      <c r="D971" s="26"/>
      <c r="E971" s="26"/>
      <c r="F971" s="26"/>
      <c r="G971" t="s">
        <v>831</v>
      </c>
      <c r="H971" s="27">
        <v>3500</v>
      </c>
      <c r="I971" t="s">
        <v>20</v>
      </c>
      <c r="J971" s="19">
        <f t="shared" si="233"/>
        <v>15.917708333333334</v>
      </c>
      <c r="K971" s="5">
        <f t="shared" si="235"/>
        <v>494.722375</v>
      </c>
    </row>
    <row r="972" spans="2:11" x14ac:dyDescent="0.25">
      <c r="B972" s="26" t="s">
        <v>921</v>
      </c>
      <c r="C972" s="26"/>
      <c r="D972" s="26"/>
      <c r="E972" s="26"/>
      <c r="F972" s="26"/>
      <c r="G972" t="s">
        <v>831</v>
      </c>
      <c r="H972" s="27">
        <v>3000</v>
      </c>
      <c r="I972" t="s">
        <v>20</v>
      </c>
      <c r="J972" s="19">
        <f t="shared" si="233"/>
        <v>13.643749999999999</v>
      </c>
      <c r="K972" s="5">
        <f t="shared" si="235"/>
        <v>424.04774999999995</v>
      </c>
    </row>
    <row r="973" spans="2:11" x14ac:dyDescent="0.25">
      <c r="B973" s="26" t="s">
        <v>922</v>
      </c>
      <c r="C973" s="26"/>
      <c r="D973" s="26"/>
      <c r="E973" s="26"/>
      <c r="F973" s="26"/>
      <c r="G973" t="s">
        <v>831</v>
      </c>
      <c r="H973" s="27">
        <v>2500</v>
      </c>
      <c r="I973" t="s">
        <v>20</v>
      </c>
      <c r="J973" s="19">
        <f t="shared" si="233"/>
        <v>11.369791666666666</v>
      </c>
      <c r="K973" s="5">
        <f t="shared" si="235"/>
        <v>353.37312499999996</v>
      </c>
    </row>
    <row r="974" spans="2:11" x14ac:dyDescent="0.25">
      <c r="B974" s="26" t="s">
        <v>923</v>
      </c>
      <c r="C974" s="26"/>
      <c r="D974" s="26"/>
      <c r="E974" s="26"/>
      <c r="F974" s="26"/>
      <c r="G974" t="s">
        <v>831</v>
      </c>
      <c r="H974" s="27">
        <v>2250</v>
      </c>
      <c r="I974" t="s">
        <v>20</v>
      </c>
      <c r="J974" s="19">
        <f t="shared" si="233"/>
        <v>10.2328125</v>
      </c>
      <c r="K974" s="5">
        <f t="shared" si="235"/>
        <v>318.03581249999996</v>
      </c>
    </row>
    <row r="975" spans="2:11" x14ac:dyDescent="0.25">
      <c r="B975" s="26" t="s">
        <v>924</v>
      </c>
      <c r="C975" s="26"/>
      <c r="D975" s="26"/>
      <c r="E975" s="26"/>
      <c r="F975" s="26"/>
      <c r="G975" t="s">
        <v>831</v>
      </c>
      <c r="H975" s="27">
        <v>1750</v>
      </c>
      <c r="I975" t="s">
        <v>20</v>
      </c>
      <c r="J975" s="19">
        <f t="shared" si="233"/>
        <v>7.9588541666666668</v>
      </c>
      <c r="K975" s="5">
        <f t="shared" si="235"/>
        <v>247.3611875</v>
      </c>
    </row>
    <row r="976" spans="2:11" x14ac:dyDescent="0.25">
      <c r="B976" s="26" t="s">
        <v>929</v>
      </c>
      <c r="C976" s="26"/>
      <c r="D976" s="26"/>
      <c r="E976" s="26"/>
      <c r="F976" s="26"/>
      <c r="G976" t="s">
        <v>831</v>
      </c>
      <c r="H976" s="27">
        <v>3000</v>
      </c>
      <c r="I976" t="s">
        <v>20</v>
      </c>
      <c r="J976" s="19">
        <f t="shared" si="233"/>
        <v>13.643749999999999</v>
      </c>
      <c r="K976" s="5">
        <f t="shared" si="235"/>
        <v>424.04774999999995</v>
      </c>
    </row>
    <row r="977" spans="2:11" x14ac:dyDescent="0.25">
      <c r="B977" s="26" t="s">
        <v>925</v>
      </c>
      <c r="C977" s="26"/>
      <c r="D977" s="26"/>
      <c r="E977" s="26"/>
      <c r="F977" s="26"/>
      <c r="G977" t="s">
        <v>831</v>
      </c>
      <c r="H977" s="27">
        <v>2500</v>
      </c>
      <c r="I977" t="s">
        <v>20</v>
      </c>
      <c r="J977" s="19">
        <f t="shared" si="233"/>
        <v>11.369791666666666</v>
      </c>
      <c r="K977" s="5">
        <f t="shared" si="235"/>
        <v>353.37312499999996</v>
      </c>
    </row>
    <row r="978" spans="2:11" x14ac:dyDescent="0.25">
      <c r="B978" s="26" t="s">
        <v>926</v>
      </c>
      <c r="C978" s="26"/>
      <c r="D978" s="26"/>
      <c r="E978" s="26"/>
      <c r="F978" s="26"/>
      <c r="G978" t="s">
        <v>831</v>
      </c>
      <c r="H978" s="27">
        <v>2250</v>
      </c>
      <c r="I978" t="s">
        <v>20</v>
      </c>
      <c r="J978" s="19">
        <f t="shared" si="233"/>
        <v>10.2328125</v>
      </c>
      <c r="K978" s="5">
        <f t="shared" si="235"/>
        <v>318.03581249999996</v>
      </c>
    </row>
    <row r="979" spans="2:11" x14ac:dyDescent="0.25">
      <c r="B979" s="26" t="s">
        <v>927</v>
      </c>
      <c r="C979" s="26"/>
      <c r="D979" s="26"/>
      <c r="E979" s="26"/>
      <c r="F979" s="26"/>
      <c r="G979" t="s">
        <v>831</v>
      </c>
      <c r="H979" s="27">
        <v>2000</v>
      </c>
      <c r="I979" t="s">
        <v>20</v>
      </c>
      <c r="J979" s="19">
        <f t="shared" si="233"/>
        <v>9.0958333333333332</v>
      </c>
      <c r="K979" s="5">
        <f t="shared" si="235"/>
        <v>282.69849999999997</v>
      </c>
    </row>
    <row r="980" spans="2:11" x14ac:dyDescent="0.25">
      <c r="B980" s="26" t="s">
        <v>928</v>
      </c>
      <c r="C980" s="26"/>
      <c r="D980" s="26"/>
      <c r="E980" s="26"/>
      <c r="F980" s="26"/>
      <c r="G980" t="s">
        <v>831</v>
      </c>
      <c r="H980" s="27">
        <v>1500</v>
      </c>
      <c r="I980" t="s">
        <v>20</v>
      </c>
      <c r="J980" s="19">
        <f t="shared" si="233"/>
        <v>6.8218749999999995</v>
      </c>
      <c r="K980" s="5">
        <f t="shared" si="235"/>
        <v>212.02387499999998</v>
      </c>
    </row>
    <row r="981" spans="2:11" x14ac:dyDescent="0.25">
      <c r="B981" s="26" t="s">
        <v>930</v>
      </c>
      <c r="C981" s="26"/>
      <c r="D981" s="26"/>
      <c r="E981" s="26"/>
      <c r="F981" s="26"/>
      <c r="G981" t="s">
        <v>831</v>
      </c>
      <c r="H981" s="27">
        <v>2500</v>
      </c>
      <c r="I981" t="s">
        <v>20</v>
      </c>
      <c r="J981" s="19">
        <f t="shared" si="233"/>
        <v>11.369791666666666</v>
      </c>
      <c r="K981" s="5">
        <f t="shared" si="235"/>
        <v>353.37312499999996</v>
      </c>
    </row>
    <row r="982" spans="2:11" x14ac:dyDescent="0.25">
      <c r="B982" s="26" t="s">
        <v>931</v>
      </c>
      <c r="C982" s="26"/>
      <c r="D982" s="26"/>
      <c r="E982" s="26"/>
      <c r="F982" s="26"/>
      <c r="G982" t="s">
        <v>831</v>
      </c>
      <c r="H982" s="27">
        <v>2250</v>
      </c>
      <c r="I982" t="s">
        <v>20</v>
      </c>
      <c r="J982" s="19">
        <f t="shared" si="233"/>
        <v>10.2328125</v>
      </c>
      <c r="K982" s="5">
        <f t="shared" si="235"/>
        <v>318.03581249999996</v>
      </c>
    </row>
    <row r="983" spans="2:11" x14ac:dyDescent="0.25">
      <c r="B983" s="26" t="s">
        <v>932</v>
      </c>
      <c r="C983" s="26"/>
      <c r="D983" s="26"/>
      <c r="E983" s="26"/>
      <c r="F983" s="26"/>
      <c r="G983" t="s">
        <v>831</v>
      </c>
      <c r="H983" s="27">
        <v>2000</v>
      </c>
      <c r="I983" t="s">
        <v>20</v>
      </c>
      <c r="J983" s="19">
        <f t="shared" si="233"/>
        <v>9.0958333333333332</v>
      </c>
      <c r="K983" s="5">
        <f t="shared" si="235"/>
        <v>282.69849999999997</v>
      </c>
    </row>
    <row r="984" spans="2:11" x14ac:dyDescent="0.25">
      <c r="B984" s="26" t="s">
        <v>933</v>
      </c>
      <c r="C984" s="26"/>
      <c r="D984" s="26"/>
      <c r="E984" s="26"/>
      <c r="F984" s="26"/>
      <c r="G984" t="s">
        <v>831</v>
      </c>
      <c r="H984" s="27">
        <v>1750</v>
      </c>
      <c r="I984" t="s">
        <v>20</v>
      </c>
      <c r="J984" s="19">
        <f t="shared" si="233"/>
        <v>7.9588541666666668</v>
      </c>
      <c r="K984" s="5">
        <f t="shared" si="235"/>
        <v>247.3611875</v>
      </c>
    </row>
    <row r="985" spans="2:11" x14ac:dyDescent="0.25">
      <c r="B985" s="26" t="s">
        <v>934</v>
      </c>
      <c r="C985" s="26"/>
      <c r="D985" s="26"/>
      <c r="E985" s="26"/>
      <c r="F985" s="26"/>
      <c r="G985" t="s">
        <v>831</v>
      </c>
      <c r="H985" s="27">
        <v>1250</v>
      </c>
      <c r="I985" t="s">
        <v>20</v>
      </c>
      <c r="J985" s="19">
        <f t="shared" si="233"/>
        <v>5.684895833333333</v>
      </c>
      <c r="K985" s="5">
        <f t="shared" si="235"/>
        <v>176.68656249999998</v>
      </c>
    </row>
    <row r="986" spans="2:11" x14ac:dyDescent="0.25">
      <c r="B986" s="26" t="s">
        <v>935</v>
      </c>
      <c r="C986" s="26"/>
      <c r="D986" s="26"/>
      <c r="E986" s="26"/>
      <c r="F986" s="26"/>
      <c r="G986" t="s">
        <v>831</v>
      </c>
      <c r="H986" s="27">
        <v>1000</v>
      </c>
      <c r="I986" t="s">
        <v>20</v>
      </c>
      <c r="J986" s="19">
        <f t="shared" si="233"/>
        <v>4.5479166666666666</v>
      </c>
      <c r="K986" s="5">
        <f t="shared" si="235"/>
        <v>141.34924999999998</v>
      </c>
    </row>
    <row r="987" spans="2:11" x14ac:dyDescent="0.25">
      <c r="B987" s="26" t="s">
        <v>936</v>
      </c>
      <c r="C987" s="26"/>
      <c r="D987" s="26"/>
      <c r="E987" s="26"/>
      <c r="F987" s="26"/>
      <c r="G987" t="s">
        <v>831</v>
      </c>
      <c r="H987" s="27">
        <v>750</v>
      </c>
      <c r="I987" t="s">
        <v>20</v>
      </c>
      <c r="J987" s="19">
        <f t="shared" si="233"/>
        <v>3.4109374999999997</v>
      </c>
      <c r="K987" s="5">
        <f t="shared" si="235"/>
        <v>106.01193749999999</v>
      </c>
    </row>
    <row r="988" spans="2:11" x14ac:dyDescent="0.25">
      <c r="B988" s="26" t="s">
        <v>937</v>
      </c>
      <c r="C988" s="26"/>
      <c r="D988" s="26"/>
      <c r="E988" s="26"/>
      <c r="F988" s="26"/>
      <c r="G988" t="s">
        <v>831</v>
      </c>
      <c r="H988" s="27">
        <v>600</v>
      </c>
      <c r="I988" t="s">
        <v>20</v>
      </c>
      <c r="J988" s="19">
        <f t="shared" si="233"/>
        <v>2.7287499999999998</v>
      </c>
      <c r="K988" s="5">
        <f t="shared" si="235"/>
        <v>84.809549999999987</v>
      </c>
    </row>
    <row r="989" spans="2:11" ht="17.25" x14ac:dyDescent="0.25">
      <c r="B989" s="26" t="s">
        <v>1331</v>
      </c>
      <c r="C989" s="26"/>
      <c r="D989" s="26"/>
      <c r="E989" s="26"/>
      <c r="F989" s="26"/>
      <c r="G989" t="s">
        <v>831</v>
      </c>
      <c r="H989" s="27">
        <v>400</v>
      </c>
      <c r="I989" t="s">
        <v>20</v>
      </c>
      <c r="J989" s="19">
        <f t="shared" si="233"/>
        <v>1.8191666666666666</v>
      </c>
      <c r="K989" s="5">
        <f t="shared" si="235"/>
        <v>56.539699999999996</v>
      </c>
    </row>
    <row r="990" spans="2:11" ht="17.25" x14ac:dyDescent="0.25">
      <c r="B990" s="26" t="s">
        <v>1332</v>
      </c>
      <c r="C990" s="26"/>
      <c r="D990" s="26"/>
      <c r="E990" s="26"/>
      <c r="F990" s="26"/>
      <c r="G990" t="s">
        <v>831</v>
      </c>
      <c r="H990" s="27">
        <v>300</v>
      </c>
      <c r="I990" t="s">
        <v>20</v>
      </c>
      <c r="J990" s="19">
        <f t="shared" si="233"/>
        <v>1.3643749999999999</v>
      </c>
      <c r="K990" s="5">
        <f t="shared" si="235"/>
        <v>42.404774999999994</v>
      </c>
    </row>
    <row r="991" spans="2:11" ht="17.25" x14ac:dyDescent="0.25">
      <c r="B991" s="26" t="s">
        <v>1333</v>
      </c>
      <c r="C991" s="26"/>
      <c r="D991" s="26"/>
      <c r="E991" s="26"/>
      <c r="F991" s="26"/>
      <c r="G991" t="s">
        <v>831</v>
      </c>
      <c r="H991" s="27">
        <v>200</v>
      </c>
      <c r="I991" t="s">
        <v>20</v>
      </c>
      <c r="J991" s="19">
        <f t="shared" si="233"/>
        <v>0.9095833333333333</v>
      </c>
      <c r="K991" s="5">
        <f t="shared" si="235"/>
        <v>28.269849999999998</v>
      </c>
    </row>
    <row r="992" spans="2:11" x14ac:dyDescent="0.25">
      <c r="B992" s="26" t="s">
        <v>938</v>
      </c>
      <c r="C992" s="26"/>
      <c r="D992" s="26"/>
      <c r="E992" s="26"/>
      <c r="F992" s="26"/>
      <c r="G992" t="s">
        <v>831</v>
      </c>
      <c r="H992" s="27">
        <v>3500</v>
      </c>
      <c r="I992" t="s">
        <v>20</v>
      </c>
      <c r="J992" s="19">
        <f t="shared" si="233"/>
        <v>15.917708333333334</v>
      </c>
      <c r="K992" s="5">
        <f t="shared" si="235"/>
        <v>494.722375</v>
      </c>
    </row>
    <row r="993" spans="2:11" x14ac:dyDescent="0.25">
      <c r="B993" s="26" t="s">
        <v>939</v>
      </c>
      <c r="C993" s="26"/>
      <c r="D993" s="26"/>
      <c r="E993" s="26"/>
      <c r="F993" s="26"/>
      <c r="G993" t="s">
        <v>831</v>
      </c>
      <c r="H993" s="27">
        <v>3000</v>
      </c>
      <c r="I993" t="s">
        <v>20</v>
      </c>
      <c r="J993" s="19">
        <f t="shared" si="233"/>
        <v>13.643749999999999</v>
      </c>
      <c r="K993" s="5">
        <f t="shared" si="235"/>
        <v>424.04774999999995</v>
      </c>
    </row>
    <row r="994" spans="2:11" x14ac:dyDescent="0.25">
      <c r="B994" s="26" t="s">
        <v>940</v>
      </c>
      <c r="C994" s="26"/>
      <c r="D994" s="26"/>
      <c r="E994" s="26"/>
      <c r="F994" s="26"/>
      <c r="G994" t="s">
        <v>831</v>
      </c>
      <c r="H994" s="27">
        <v>2500</v>
      </c>
      <c r="I994" t="s">
        <v>20</v>
      </c>
      <c r="J994" s="19">
        <f t="shared" si="233"/>
        <v>11.369791666666666</v>
      </c>
      <c r="K994" s="5">
        <f t="shared" si="235"/>
        <v>353.37312499999996</v>
      </c>
    </row>
    <row r="995" spans="2:11" x14ac:dyDescent="0.25">
      <c r="B995" s="26" t="s">
        <v>941</v>
      </c>
      <c r="C995" s="26"/>
      <c r="D995" s="26"/>
      <c r="E995" s="26"/>
      <c r="F995" s="26"/>
      <c r="G995" t="s">
        <v>831</v>
      </c>
      <c r="H995" s="27">
        <v>2250</v>
      </c>
      <c r="I995" t="s">
        <v>20</v>
      </c>
      <c r="J995" s="19">
        <f t="shared" si="233"/>
        <v>10.2328125</v>
      </c>
      <c r="K995" s="5">
        <f t="shared" si="235"/>
        <v>318.03581249999996</v>
      </c>
    </row>
    <row r="996" spans="2:11" x14ac:dyDescent="0.25">
      <c r="B996" s="26" t="s">
        <v>942</v>
      </c>
      <c r="C996" s="26"/>
      <c r="D996" s="26"/>
      <c r="E996" s="26"/>
      <c r="F996" s="26"/>
      <c r="G996" t="s">
        <v>831</v>
      </c>
      <c r="H996" s="27">
        <v>1750</v>
      </c>
      <c r="I996" t="s">
        <v>20</v>
      </c>
      <c r="J996" s="19">
        <f t="shared" si="233"/>
        <v>7.9588541666666668</v>
      </c>
      <c r="K996" s="5">
        <f t="shared" si="235"/>
        <v>247.3611875</v>
      </c>
    </row>
    <row r="997" spans="2:11" x14ac:dyDescent="0.25">
      <c r="B997" s="26" t="s">
        <v>945</v>
      </c>
      <c r="C997" s="26"/>
      <c r="D997" s="26"/>
      <c r="E997" s="26"/>
      <c r="F997" s="26"/>
      <c r="G997" t="s">
        <v>831</v>
      </c>
      <c r="H997" s="27">
        <v>3000</v>
      </c>
      <c r="I997" t="s">
        <v>20</v>
      </c>
      <c r="J997" s="19">
        <f t="shared" si="233"/>
        <v>13.643749999999999</v>
      </c>
      <c r="K997" s="5">
        <f t="shared" si="235"/>
        <v>424.04774999999995</v>
      </c>
    </row>
    <row r="998" spans="2:11" x14ac:dyDescent="0.25">
      <c r="B998" s="26" t="s">
        <v>943</v>
      </c>
      <c r="C998" s="26"/>
      <c r="D998" s="26"/>
      <c r="E998" s="26"/>
      <c r="F998" s="26"/>
      <c r="G998" t="s">
        <v>831</v>
      </c>
      <c r="H998" s="27">
        <v>2750</v>
      </c>
      <c r="I998" t="s">
        <v>20</v>
      </c>
      <c r="J998" s="19">
        <f t="shared" si="233"/>
        <v>12.506770833333334</v>
      </c>
      <c r="K998" s="5">
        <f t="shared" si="235"/>
        <v>388.71043750000001</v>
      </c>
    </row>
    <row r="999" spans="2:11" x14ac:dyDescent="0.25">
      <c r="B999" s="26" t="s">
        <v>944</v>
      </c>
      <c r="C999" s="26"/>
      <c r="D999" s="26"/>
      <c r="E999" s="26"/>
      <c r="F999" s="26"/>
      <c r="G999" t="s">
        <v>831</v>
      </c>
      <c r="H999" s="27">
        <v>2250</v>
      </c>
      <c r="I999" t="s">
        <v>20</v>
      </c>
      <c r="J999" s="19">
        <f t="shared" si="233"/>
        <v>10.2328125</v>
      </c>
      <c r="K999" s="5">
        <f t="shared" si="235"/>
        <v>318.03581249999996</v>
      </c>
    </row>
    <row r="1000" spans="2:11" x14ac:dyDescent="0.25">
      <c r="B1000" s="26" t="s">
        <v>946</v>
      </c>
      <c r="C1000" s="26"/>
      <c r="D1000" s="26"/>
      <c r="E1000" s="26"/>
      <c r="F1000" s="26"/>
      <c r="G1000" t="s">
        <v>831</v>
      </c>
      <c r="H1000" s="27">
        <v>1200</v>
      </c>
      <c r="I1000" t="s">
        <v>20</v>
      </c>
      <c r="J1000" s="19">
        <f t="shared" ref="J1000:J1002" si="236">+H1000/72000*$G$54</f>
        <v>5.4574999999999996</v>
      </c>
      <c r="K1000" s="5">
        <f t="shared" si="235"/>
        <v>169.61909999999997</v>
      </c>
    </row>
    <row r="1001" spans="2:11" x14ac:dyDescent="0.25">
      <c r="B1001" s="26" t="s">
        <v>949</v>
      </c>
      <c r="C1001" s="26"/>
      <c r="D1001" s="26"/>
      <c r="E1001" s="26"/>
      <c r="F1001" s="26"/>
      <c r="G1001" t="s">
        <v>831</v>
      </c>
      <c r="H1001" s="27">
        <v>2500</v>
      </c>
      <c r="I1001" t="s">
        <v>20</v>
      </c>
      <c r="J1001" s="19">
        <f t="shared" si="236"/>
        <v>11.369791666666666</v>
      </c>
      <c r="K1001" s="5">
        <f t="shared" si="235"/>
        <v>353.37312499999996</v>
      </c>
    </row>
    <row r="1002" spans="2:11" x14ac:dyDescent="0.25">
      <c r="B1002" s="26" t="s">
        <v>947</v>
      </c>
      <c r="C1002" s="26"/>
      <c r="D1002" s="26"/>
      <c r="E1002" s="26"/>
      <c r="F1002" s="26"/>
      <c r="G1002" t="s">
        <v>831</v>
      </c>
      <c r="H1002" s="27">
        <v>1600</v>
      </c>
      <c r="I1002" t="s">
        <v>20</v>
      </c>
      <c r="J1002" s="19">
        <f t="shared" si="236"/>
        <v>7.2766666666666664</v>
      </c>
      <c r="K1002" s="5">
        <f t="shared" si="235"/>
        <v>226.15879999999999</v>
      </c>
    </row>
    <row r="1003" spans="2:11" x14ac:dyDescent="0.25">
      <c r="B1003" s="26" t="s">
        <v>948</v>
      </c>
      <c r="C1003" s="26"/>
      <c r="D1003" s="26"/>
      <c r="E1003" s="26"/>
      <c r="F1003" s="26"/>
      <c r="G1003" t="s">
        <v>831</v>
      </c>
      <c r="H1003" s="27">
        <v>1250</v>
      </c>
      <c r="I1003" t="s">
        <v>20</v>
      </c>
      <c r="J1003" s="19">
        <f t="shared" ref="J1003:J1112" si="237">+H1003/72000*$G$54</f>
        <v>5.684895833333333</v>
      </c>
      <c r="K1003" s="5">
        <f t="shared" si="235"/>
        <v>176.68656249999998</v>
      </c>
    </row>
    <row r="1004" spans="2:11" x14ac:dyDescent="0.25">
      <c r="B1004" s="26" t="s">
        <v>950</v>
      </c>
      <c r="C1004" s="26"/>
      <c r="D1004" s="26"/>
      <c r="E1004" s="26"/>
      <c r="F1004" s="26"/>
      <c r="G1004" t="s">
        <v>831</v>
      </c>
      <c r="H1004" s="27">
        <v>1000</v>
      </c>
      <c r="I1004" t="s">
        <v>20</v>
      </c>
      <c r="J1004" s="19">
        <f t="shared" si="237"/>
        <v>4.5479166666666666</v>
      </c>
      <c r="K1004" s="5">
        <f t="shared" si="235"/>
        <v>141.34924999999998</v>
      </c>
    </row>
    <row r="1005" spans="2:11" x14ac:dyDescent="0.25">
      <c r="B1005" s="26" t="s">
        <v>951</v>
      </c>
      <c r="C1005" s="26"/>
      <c r="D1005" s="26"/>
      <c r="E1005" s="26"/>
      <c r="F1005" s="26"/>
      <c r="G1005" t="s">
        <v>831</v>
      </c>
      <c r="H1005" s="27">
        <v>800</v>
      </c>
      <c r="I1005" t="s">
        <v>20</v>
      </c>
      <c r="J1005" s="19">
        <f t="shared" si="237"/>
        <v>3.6383333333333332</v>
      </c>
      <c r="K1005" s="5">
        <f t="shared" si="235"/>
        <v>113.07939999999999</v>
      </c>
    </row>
    <row r="1006" spans="2:11" x14ac:dyDescent="0.25">
      <c r="B1006" s="26" t="s">
        <v>952</v>
      </c>
      <c r="C1006" s="26"/>
      <c r="D1006" s="26"/>
      <c r="E1006" s="26"/>
      <c r="F1006" s="26"/>
      <c r="G1006" t="s">
        <v>831</v>
      </c>
      <c r="H1006" s="27">
        <v>600</v>
      </c>
      <c r="I1006" t="s">
        <v>20</v>
      </c>
      <c r="J1006" s="19">
        <f t="shared" si="237"/>
        <v>2.7287499999999998</v>
      </c>
      <c r="K1006" s="5">
        <f t="shared" si="235"/>
        <v>84.809549999999987</v>
      </c>
    </row>
    <row r="1007" spans="2:11" ht="17.25" x14ac:dyDescent="0.25">
      <c r="B1007" s="26" t="s">
        <v>1334</v>
      </c>
      <c r="C1007" s="26"/>
      <c r="D1007" s="26"/>
      <c r="E1007" s="26"/>
      <c r="F1007" s="26"/>
      <c r="G1007" t="s">
        <v>831</v>
      </c>
      <c r="H1007" s="27">
        <v>400</v>
      </c>
      <c r="I1007" t="s">
        <v>20</v>
      </c>
      <c r="J1007" s="19">
        <f t="shared" si="237"/>
        <v>1.8191666666666666</v>
      </c>
      <c r="K1007" s="5">
        <f t="shared" si="235"/>
        <v>56.539699999999996</v>
      </c>
    </row>
    <row r="1008" spans="2:11" ht="17.25" x14ac:dyDescent="0.25">
      <c r="B1008" s="26" t="s">
        <v>1335</v>
      </c>
      <c r="C1008" s="26"/>
      <c r="D1008" s="26"/>
      <c r="E1008" s="26"/>
      <c r="F1008" s="26"/>
      <c r="G1008" t="s">
        <v>831</v>
      </c>
      <c r="H1008" s="27">
        <v>300</v>
      </c>
      <c r="I1008" t="s">
        <v>20</v>
      </c>
      <c r="J1008" s="19">
        <f t="shared" si="237"/>
        <v>1.3643749999999999</v>
      </c>
      <c r="K1008" s="5">
        <f t="shared" si="235"/>
        <v>42.404774999999994</v>
      </c>
    </row>
    <row r="1009" spans="2:11" ht="17.25" x14ac:dyDescent="0.25">
      <c r="B1009" s="26" t="s">
        <v>1336</v>
      </c>
      <c r="C1009" s="26"/>
      <c r="D1009" s="26"/>
      <c r="E1009" s="26"/>
      <c r="F1009" s="26"/>
      <c r="G1009" t="s">
        <v>831</v>
      </c>
      <c r="H1009" s="27">
        <v>200</v>
      </c>
      <c r="I1009" t="s">
        <v>20</v>
      </c>
      <c r="J1009" s="19">
        <f t="shared" si="237"/>
        <v>0.9095833333333333</v>
      </c>
      <c r="K1009" s="5">
        <f t="shared" si="235"/>
        <v>28.269849999999998</v>
      </c>
    </row>
    <row r="1010" spans="2:11" x14ac:dyDescent="0.25">
      <c r="B1010" s="26" t="s">
        <v>953</v>
      </c>
      <c r="C1010" s="26"/>
      <c r="D1010" s="26"/>
      <c r="E1010" s="26"/>
      <c r="F1010" s="26"/>
      <c r="G1010" t="s">
        <v>831</v>
      </c>
      <c r="H1010" s="27">
        <v>1300</v>
      </c>
      <c r="I1010" t="s">
        <v>20</v>
      </c>
      <c r="J1010" s="19">
        <f t="shared" si="237"/>
        <v>5.9122916666666656</v>
      </c>
      <c r="K1010" s="5">
        <f t="shared" si="235"/>
        <v>183.75402499999996</v>
      </c>
    </row>
    <row r="1011" spans="2:11" x14ac:dyDescent="0.25">
      <c r="B1011" s="26" t="s">
        <v>954</v>
      </c>
      <c r="C1011" s="26"/>
      <c r="D1011" s="26"/>
      <c r="E1011" s="26"/>
      <c r="F1011" s="26"/>
      <c r="G1011" t="s">
        <v>831</v>
      </c>
      <c r="H1011" s="27">
        <v>1000</v>
      </c>
      <c r="I1011" t="s">
        <v>20</v>
      </c>
      <c r="J1011" s="19">
        <f t="shared" si="237"/>
        <v>4.5479166666666666</v>
      </c>
      <c r="K1011" s="5">
        <f t="shared" si="235"/>
        <v>141.34924999999998</v>
      </c>
    </row>
    <row r="1012" spans="2:11" x14ac:dyDescent="0.25">
      <c r="B1012" s="26" t="s">
        <v>955</v>
      </c>
      <c r="C1012" s="26"/>
      <c r="D1012" s="26"/>
      <c r="E1012" s="26"/>
      <c r="F1012" s="26"/>
      <c r="G1012" t="s">
        <v>831</v>
      </c>
      <c r="H1012" s="27">
        <v>800</v>
      </c>
      <c r="I1012" t="s">
        <v>20</v>
      </c>
      <c r="J1012" s="19">
        <f t="shared" si="237"/>
        <v>3.6383333333333332</v>
      </c>
      <c r="K1012" s="5">
        <f t="shared" si="235"/>
        <v>113.07939999999999</v>
      </c>
    </row>
    <row r="1013" spans="2:11" x14ac:dyDescent="0.25">
      <c r="B1013" s="26" t="s">
        <v>956</v>
      </c>
      <c r="C1013" s="26"/>
      <c r="D1013" s="26"/>
      <c r="E1013" s="26"/>
      <c r="F1013" s="26"/>
      <c r="G1013" t="s">
        <v>831</v>
      </c>
      <c r="H1013" s="27">
        <v>600</v>
      </c>
      <c r="I1013" t="s">
        <v>20</v>
      </c>
      <c r="J1013" s="19">
        <f t="shared" si="237"/>
        <v>2.7287499999999998</v>
      </c>
      <c r="K1013" s="5">
        <f t="shared" si="235"/>
        <v>84.809549999999987</v>
      </c>
    </row>
    <row r="1014" spans="2:11" x14ac:dyDescent="0.25">
      <c r="B1014" s="26" t="s">
        <v>957</v>
      </c>
      <c r="C1014" s="26"/>
      <c r="D1014" s="26"/>
      <c r="E1014" s="26"/>
      <c r="F1014" s="26"/>
      <c r="G1014" t="s">
        <v>831</v>
      </c>
      <c r="H1014" s="27">
        <v>500</v>
      </c>
      <c r="I1014" t="s">
        <v>20</v>
      </c>
      <c r="J1014" s="19">
        <f t="shared" si="237"/>
        <v>2.2739583333333333</v>
      </c>
      <c r="K1014" s="5">
        <f t="shared" si="235"/>
        <v>70.674624999999992</v>
      </c>
    </row>
    <row r="1015" spans="2:11" x14ac:dyDescent="0.25">
      <c r="B1015" s="26" t="s">
        <v>962</v>
      </c>
      <c r="C1015" s="26"/>
      <c r="D1015" s="26"/>
      <c r="E1015" s="26"/>
      <c r="F1015" s="26"/>
      <c r="G1015" t="s">
        <v>831</v>
      </c>
      <c r="H1015" s="27">
        <v>1000</v>
      </c>
      <c r="I1015" t="s">
        <v>20</v>
      </c>
      <c r="J1015" s="19">
        <f t="shared" si="237"/>
        <v>4.5479166666666666</v>
      </c>
      <c r="K1015" s="5">
        <f t="shared" si="235"/>
        <v>141.34924999999998</v>
      </c>
    </row>
    <row r="1016" spans="2:11" x14ac:dyDescent="0.25">
      <c r="B1016" s="26" t="s">
        <v>958</v>
      </c>
      <c r="C1016" s="26"/>
      <c r="D1016" s="26"/>
      <c r="E1016" s="26"/>
      <c r="F1016" s="26"/>
      <c r="G1016" t="s">
        <v>831</v>
      </c>
      <c r="H1016" s="27">
        <v>750</v>
      </c>
      <c r="I1016" t="s">
        <v>20</v>
      </c>
      <c r="J1016" s="19">
        <f t="shared" si="237"/>
        <v>3.4109374999999997</v>
      </c>
      <c r="K1016" s="5">
        <f t="shared" si="235"/>
        <v>106.01193749999999</v>
      </c>
    </row>
    <row r="1017" spans="2:11" x14ac:dyDescent="0.25">
      <c r="B1017" s="26" t="s">
        <v>959</v>
      </c>
      <c r="C1017" s="26"/>
      <c r="D1017" s="26"/>
      <c r="E1017" s="26"/>
      <c r="F1017" s="26"/>
      <c r="G1017" t="s">
        <v>831</v>
      </c>
      <c r="H1017" s="27">
        <v>600</v>
      </c>
      <c r="I1017" t="s">
        <v>20</v>
      </c>
      <c r="J1017" s="19">
        <f t="shared" si="237"/>
        <v>2.7287499999999998</v>
      </c>
      <c r="K1017" s="5">
        <f t="shared" si="235"/>
        <v>84.809549999999987</v>
      </c>
    </row>
    <row r="1018" spans="2:11" x14ac:dyDescent="0.25">
      <c r="B1018" s="26" t="s">
        <v>960</v>
      </c>
      <c r="C1018" s="26"/>
      <c r="D1018" s="26"/>
      <c r="E1018" s="26"/>
      <c r="F1018" s="26"/>
      <c r="G1018" t="s">
        <v>831</v>
      </c>
      <c r="H1018" s="27">
        <v>500</v>
      </c>
      <c r="I1018" t="s">
        <v>20</v>
      </c>
      <c r="J1018" s="19">
        <f t="shared" si="237"/>
        <v>2.2739583333333333</v>
      </c>
      <c r="K1018" s="5">
        <f t="shared" si="235"/>
        <v>70.674624999999992</v>
      </c>
    </row>
    <row r="1019" spans="2:11" x14ac:dyDescent="0.25">
      <c r="B1019" s="26" t="s">
        <v>961</v>
      </c>
      <c r="C1019" s="26"/>
      <c r="D1019" s="26"/>
      <c r="E1019" s="26"/>
      <c r="F1019" s="26"/>
      <c r="G1019" t="s">
        <v>831</v>
      </c>
      <c r="H1019" s="27">
        <v>400</v>
      </c>
      <c r="I1019" t="s">
        <v>20</v>
      </c>
      <c r="J1019" s="19">
        <f t="shared" si="237"/>
        <v>1.8191666666666666</v>
      </c>
      <c r="K1019" s="5">
        <f t="shared" si="235"/>
        <v>56.539699999999996</v>
      </c>
    </row>
    <row r="1020" spans="2:11" x14ac:dyDescent="0.25">
      <c r="B1020" s="26" t="s">
        <v>963</v>
      </c>
      <c r="C1020" s="26"/>
      <c r="D1020" s="26"/>
      <c r="E1020" s="26"/>
      <c r="F1020" s="26"/>
      <c r="G1020" t="s">
        <v>831</v>
      </c>
      <c r="H1020" s="27">
        <v>700</v>
      </c>
      <c r="I1020" t="s">
        <v>20</v>
      </c>
      <c r="J1020" s="19">
        <f t="shared" si="237"/>
        <v>3.1835416666666667</v>
      </c>
      <c r="K1020" s="5">
        <f t="shared" si="235"/>
        <v>98.944474999999997</v>
      </c>
    </row>
    <row r="1021" spans="2:11" x14ac:dyDescent="0.25">
      <c r="B1021" s="26" t="s">
        <v>964</v>
      </c>
      <c r="C1021" s="26"/>
      <c r="D1021" s="26"/>
      <c r="E1021" s="26"/>
      <c r="F1021" s="26"/>
      <c r="G1021" t="s">
        <v>831</v>
      </c>
      <c r="H1021" s="27">
        <v>600</v>
      </c>
      <c r="I1021" t="s">
        <v>20</v>
      </c>
      <c r="J1021" s="19">
        <f t="shared" si="237"/>
        <v>2.7287499999999998</v>
      </c>
      <c r="K1021" s="5">
        <f t="shared" si="235"/>
        <v>84.809549999999987</v>
      </c>
    </row>
    <row r="1022" spans="2:11" x14ac:dyDescent="0.25">
      <c r="B1022" s="26" t="s">
        <v>965</v>
      </c>
      <c r="C1022" s="26"/>
      <c r="D1022" s="26"/>
      <c r="E1022" s="26"/>
      <c r="F1022" s="26"/>
      <c r="G1022" t="s">
        <v>831</v>
      </c>
      <c r="H1022" s="27">
        <v>500</v>
      </c>
      <c r="I1022" t="s">
        <v>20</v>
      </c>
      <c r="J1022" s="19">
        <f t="shared" si="237"/>
        <v>2.2739583333333333</v>
      </c>
      <c r="K1022" s="5">
        <f t="shared" si="235"/>
        <v>70.674624999999992</v>
      </c>
    </row>
    <row r="1023" spans="2:11" x14ac:dyDescent="0.25">
      <c r="B1023" s="26" t="s">
        <v>966</v>
      </c>
      <c r="C1023" s="26"/>
      <c r="D1023" s="26"/>
      <c r="E1023" s="26"/>
      <c r="F1023" s="26"/>
      <c r="G1023" t="s">
        <v>831</v>
      </c>
      <c r="H1023" s="27">
        <v>400</v>
      </c>
      <c r="I1023" t="s">
        <v>20</v>
      </c>
      <c r="J1023" s="19">
        <f t="shared" si="237"/>
        <v>1.8191666666666666</v>
      </c>
      <c r="K1023" s="5">
        <f t="shared" si="235"/>
        <v>56.539699999999996</v>
      </c>
    </row>
    <row r="1024" spans="2:11" x14ac:dyDescent="0.25">
      <c r="B1024" s="26" t="s">
        <v>967</v>
      </c>
      <c r="C1024" s="26"/>
      <c r="D1024" s="26"/>
      <c r="E1024" s="26"/>
      <c r="F1024" s="26"/>
      <c r="G1024" t="s">
        <v>831</v>
      </c>
      <c r="H1024" s="27">
        <v>300</v>
      </c>
      <c r="I1024" t="s">
        <v>20</v>
      </c>
      <c r="J1024" s="19">
        <f t="shared" si="237"/>
        <v>1.3643749999999999</v>
      </c>
      <c r="K1024" s="5">
        <f t="shared" si="235"/>
        <v>42.404774999999994</v>
      </c>
    </row>
    <row r="1025" spans="2:11" x14ac:dyDescent="0.25">
      <c r="B1025" s="26" t="s">
        <v>968</v>
      </c>
      <c r="C1025" s="26"/>
      <c r="D1025" s="26"/>
      <c r="E1025" s="26"/>
      <c r="F1025" s="26"/>
      <c r="G1025" t="s">
        <v>831</v>
      </c>
      <c r="H1025" s="27">
        <v>250</v>
      </c>
      <c r="I1025" t="s">
        <v>20</v>
      </c>
      <c r="J1025" s="19">
        <f t="shared" si="237"/>
        <v>1.1369791666666667</v>
      </c>
      <c r="K1025" s="5">
        <f t="shared" si="235"/>
        <v>35.337312499999996</v>
      </c>
    </row>
    <row r="1026" spans="2:11" x14ac:dyDescent="0.25">
      <c r="B1026" s="26" t="s">
        <v>969</v>
      </c>
      <c r="C1026" s="26"/>
      <c r="D1026" s="26"/>
      <c r="E1026" s="26"/>
      <c r="F1026" s="26"/>
      <c r="G1026" t="s">
        <v>831</v>
      </c>
      <c r="H1026" s="27">
        <v>200</v>
      </c>
      <c r="I1026" t="s">
        <v>20</v>
      </c>
      <c r="J1026" s="19">
        <f t="shared" si="237"/>
        <v>0.9095833333333333</v>
      </c>
      <c r="K1026" s="5">
        <f t="shared" si="235"/>
        <v>28.269849999999998</v>
      </c>
    </row>
    <row r="1027" spans="2:11" x14ac:dyDescent="0.25">
      <c r="B1027" s="26" t="s">
        <v>970</v>
      </c>
      <c r="C1027" s="26"/>
      <c r="D1027" s="26"/>
      <c r="E1027" s="26"/>
      <c r="F1027" s="26"/>
      <c r="G1027" t="s">
        <v>831</v>
      </c>
      <c r="H1027" s="27">
        <v>150</v>
      </c>
      <c r="I1027" t="s">
        <v>20</v>
      </c>
      <c r="J1027" s="19">
        <f t="shared" si="237"/>
        <v>0.68218749999999995</v>
      </c>
      <c r="K1027" s="5">
        <f t="shared" si="235"/>
        <v>21.202387499999997</v>
      </c>
    </row>
    <row r="1028" spans="2:11" x14ac:dyDescent="0.25">
      <c r="B1028" s="26" t="s">
        <v>971</v>
      </c>
      <c r="C1028" s="26"/>
      <c r="D1028" s="26"/>
      <c r="E1028" s="26"/>
      <c r="F1028" s="26"/>
      <c r="G1028" t="s">
        <v>831</v>
      </c>
      <c r="H1028" s="27">
        <v>120</v>
      </c>
      <c r="I1028" t="s">
        <v>20</v>
      </c>
      <c r="J1028" s="19">
        <f t="shared" si="237"/>
        <v>0.54575000000000007</v>
      </c>
      <c r="K1028" s="5">
        <f t="shared" ref="K1028:K1091" si="238">$K$54*J1028</f>
        <v>16.96191</v>
      </c>
    </row>
    <row r="1029" spans="2:11" x14ac:dyDescent="0.25">
      <c r="B1029" s="26" t="s">
        <v>972</v>
      </c>
      <c r="C1029" s="26"/>
      <c r="D1029" s="26"/>
      <c r="E1029" s="26"/>
      <c r="F1029" s="26"/>
      <c r="G1029" t="s">
        <v>831</v>
      </c>
      <c r="H1029" s="27">
        <v>100</v>
      </c>
      <c r="I1029" t="s">
        <v>20</v>
      </c>
      <c r="J1029" s="19">
        <f t="shared" si="237"/>
        <v>0.45479166666666665</v>
      </c>
      <c r="K1029" s="5">
        <f t="shared" si="238"/>
        <v>14.134924999999999</v>
      </c>
    </row>
    <row r="1030" spans="2:11" x14ac:dyDescent="0.25">
      <c r="B1030" s="26" t="s">
        <v>973</v>
      </c>
      <c r="C1030" s="26"/>
      <c r="D1030" s="26"/>
      <c r="E1030" s="26"/>
      <c r="F1030" s="26"/>
      <c r="G1030" t="s">
        <v>831</v>
      </c>
      <c r="H1030" s="27">
        <v>80</v>
      </c>
      <c r="I1030" t="s">
        <v>20</v>
      </c>
      <c r="J1030" s="19">
        <f t="shared" si="237"/>
        <v>0.36383333333333334</v>
      </c>
      <c r="K1030" s="5">
        <f t="shared" si="238"/>
        <v>11.30794</v>
      </c>
    </row>
    <row r="1031" spans="2:11" x14ac:dyDescent="0.25">
      <c r="B1031" s="26" t="s">
        <v>974</v>
      </c>
      <c r="C1031" s="26"/>
      <c r="D1031" s="26"/>
      <c r="E1031" s="26"/>
      <c r="F1031" s="26"/>
      <c r="G1031" t="s">
        <v>831</v>
      </c>
      <c r="H1031" s="27">
        <v>1500</v>
      </c>
      <c r="I1031" t="s">
        <v>20</v>
      </c>
      <c r="J1031" s="19">
        <f t="shared" si="237"/>
        <v>6.8218749999999995</v>
      </c>
      <c r="K1031" s="5">
        <f t="shared" si="238"/>
        <v>212.02387499999998</v>
      </c>
    </row>
    <row r="1032" spans="2:11" x14ac:dyDescent="0.25">
      <c r="B1032" s="26" t="s">
        <v>975</v>
      </c>
      <c r="C1032" s="26"/>
      <c r="D1032" s="26"/>
      <c r="E1032" s="26"/>
      <c r="F1032" s="26"/>
      <c r="G1032" t="s">
        <v>831</v>
      </c>
      <c r="H1032" s="27">
        <v>1200</v>
      </c>
      <c r="I1032" t="s">
        <v>20</v>
      </c>
      <c r="J1032" s="19">
        <f t="shared" si="237"/>
        <v>5.4574999999999996</v>
      </c>
      <c r="K1032" s="5">
        <f t="shared" si="238"/>
        <v>169.61909999999997</v>
      </c>
    </row>
    <row r="1033" spans="2:11" x14ac:dyDescent="0.25">
      <c r="B1033" s="26" t="s">
        <v>976</v>
      </c>
      <c r="C1033" s="26"/>
      <c r="D1033" s="26"/>
      <c r="E1033" s="26"/>
      <c r="F1033" s="26"/>
      <c r="G1033" t="s">
        <v>831</v>
      </c>
      <c r="H1033" s="27">
        <v>1200</v>
      </c>
      <c r="I1033" t="s">
        <v>20</v>
      </c>
      <c r="J1033" s="19">
        <f t="shared" si="237"/>
        <v>5.4574999999999996</v>
      </c>
      <c r="K1033" s="5">
        <f t="shared" si="238"/>
        <v>169.61909999999997</v>
      </c>
    </row>
    <row r="1034" spans="2:11" x14ac:dyDescent="0.25">
      <c r="B1034" s="26" t="s">
        <v>977</v>
      </c>
      <c r="C1034" s="26"/>
      <c r="D1034" s="26"/>
      <c r="E1034" s="26"/>
      <c r="F1034" s="26"/>
      <c r="G1034" t="s">
        <v>831</v>
      </c>
      <c r="H1034" s="27">
        <v>1000</v>
      </c>
      <c r="I1034" t="s">
        <v>20</v>
      </c>
      <c r="J1034" s="19">
        <f t="shared" si="237"/>
        <v>4.5479166666666666</v>
      </c>
      <c r="K1034" s="5">
        <f t="shared" si="238"/>
        <v>141.34924999999998</v>
      </c>
    </row>
    <row r="1035" spans="2:11" x14ac:dyDescent="0.25">
      <c r="B1035" s="26" t="s">
        <v>978</v>
      </c>
      <c r="C1035" s="26"/>
      <c r="D1035" s="26"/>
      <c r="E1035" s="26"/>
      <c r="F1035" s="26"/>
      <c r="G1035" t="s">
        <v>831</v>
      </c>
      <c r="H1035" s="27">
        <v>700</v>
      </c>
      <c r="I1035" t="s">
        <v>20</v>
      </c>
      <c r="J1035" s="19">
        <f t="shared" si="237"/>
        <v>3.1835416666666667</v>
      </c>
      <c r="K1035" s="5">
        <f t="shared" si="238"/>
        <v>98.944474999999997</v>
      </c>
    </row>
    <row r="1036" spans="2:11" x14ac:dyDescent="0.25">
      <c r="B1036" s="26" t="s">
        <v>979</v>
      </c>
      <c r="C1036" s="26"/>
      <c r="D1036" s="26"/>
      <c r="E1036" s="26"/>
      <c r="F1036" s="26"/>
      <c r="G1036" t="s">
        <v>831</v>
      </c>
      <c r="H1036" s="27">
        <v>600</v>
      </c>
      <c r="I1036" t="s">
        <v>20</v>
      </c>
      <c r="J1036" s="19">
        <f t="shared" si="237"/>
        <v>2.7287499999999998</v>
      </c>
      <c r="K1036" s="5">
        <f t="shared" si="238"/>
        <v>84.809549999999987</v>
      </c>
    </row>
    <row r="1037" spans="2:11" x14ac:dyDescent="0.25">
      <c r="B1037" s="26" t="s">
        <v>980</v>
      </c>
      <c r="C1037" s="26"/>
      <c r="D1037" s="26"/>
      <c r="E1037" s="26"/>
      <c r="F1037" s="26"/>
      <c r="G1037" t="s">
        <v>831</v>
      </c>
      <c r="H1037" s="27">
        <v>450</v>
      </c>
      <c r="I1037" t="s">
        <v>20</v>
      </c>
      <c r="J1037" s="19">
        <f t="shared" si="237"/>
        <v>2.0465624999999998</v>
      </c>
      <c r="K1037" s="5">
        <f t="shared" si="238"/>
        <v>63.607162499999994</v>
      </c>
    </row>
    <row r="1038" spans="2:11" x14ac:dyDescent="0.25">
      <c r="B1038" s="26" t="s">
        <v>981</v>
      </c>
      <c r="C1038" s="26"/>
      <c r="D1038" s="26"/>
      <c r="E1038" s="26"/>
      <c r="F1038" s="26"/>
      <c r="G1038" t="s">
        <v>831</v>
      </c>
      <c r="H1038" s="27">
        <v>300</v>
      </c>
      <c r="I1038" t="s">
        <v>20</v>
      </c>
      <c r="J1038" s="19">
        <f t="shared" si="237"/>
        <v>1.3643749999999999</v>
      </c>
      <c r="K1038" s="5">
        <f t="shared" si="238"/>
        <v>42.404774999999994</v>
      </c>
    </row>
    <row r="1039" spans="2:11" x14ac:dyDescent="0.25">
      <c r="B1039" s="26" t="s">
        <v>982</v>
      </c>
      <c r="C1039" s="26"/>
      <c r="D1039" s="26"/>
      <c r="E1039" s="26"/>
      <c r="F1039" s="26"/>
      <c r="G1039" t="s">
        <v>831</v>
      </c>
      <c r="H1039" s="27">
        <v>1500</v>
      </c>
      <c r="I1039" t="s">
        <v>20</v>
      </c>
      <c r="J1039" s="19">
        <f t="shared" si="237"/>
        <v>6.8218749999999995</v>
      </c>
      <c r="K1039" s="5">
        <f t="shared" si="238"/>
        <v>212.02387499999998</v>
      </c>
    </row>
    <row r="1040" spans="2:11" x14ac:dyDescent="0.25">
      <c r="B1040" s="26" t="s">
        <v>983</v>
      </c>
      <c r="C1040" s="26"/>
      <c r="D1040" s="26"/>
      <c r="E1040" s="26"/>
      <c r="F1040" s="26"/>
      <c r="G1040" t="s">
        <v>831</v>
      </c>
      <c r="H1040" s="27">
        <v>1200</v>
      </c>
      <c r="I1040" t="s">
        <v>20</v>
      </c>
      <c r="J1040" s="19">
        <f t="shared" si="237"/>
        <v>5.4574999999999996</v>
      </c>
      <c r="K1040" s="5">
        <f t="shared" si="238"/>
        <v>169.61909999999997</v>
      </c>
    </row>
    <row r="1041" spans="2:11" x14ac:dyDescent="0.25">
      <c r="B1041" s="26" t="s">
        <v>984</v>
      </c>
      <c r="C1041" s="26"/>
      <c r="D1041" s="26"/>
      <c r="E1041" s="26"/>
      <c r="F1041" s="26"/>
      <c r="G1041" t="s">
        <v>831</v>
      </c>
      <c r="H1041" s="27">
        <v>800</v>
      </c>
      <c r="I1041" t="s">
        <v>20</v>
      </c>
      <c r="J1041" s="19">
        <f t="shared" si="237"/>
        <v>3.6383333333333332</v>
      </c>
      <c r="K1041" s="5">
        <f t="shared" si="238"/>
        <v>113.07939999999999</v>
      </c>
    </row>
    <row r="1042" spans="2:11" x14ac:dyDescent="0.25">
      <c r="B1042" s="26" t="s">
        <v>985</v>
      </c>
      <c r="C1042" s="26"/>
      <c r="D1042" s="26"/>
      <c r="E1042" s="26"/>
      <c r="F1042" s="26"/>
      <c r="G1042" t="s">
        <v>831</v>
      </c>
      <c r="H1042" s="27">
        <v>500</v>
      </c>
      <c r="I1042" t="s">
        <v>20</v>
      </c>
      <c r="J1042" s="19">
        <f t="shared" si="237"/>
        <v>2.2739583333333333</v>
      </c>
      <c r="K1042" s="5">
        <f t="shared" si="238"/>
        <v>70.674624999999992</v>
      </c>
    </row>
    <row r="1043" spans="2:11" x14ac:dyDescent="0.25">
      <c r="B1043" s="26" t="s">
        <v>986</v>
      </c>
      <c r="C1043" s="26"/>
      <c r="D1043" s="26"/>
      <c r="E1043" s="26"/>
      <c r="F1043" s="26"/>
      <c r="G1043" t="s">
        <v>831</v>
      </c>
      <c r="H1043" s="27">
        <v>450</v>
      </c>
      <c r="I1043" t="s">
        <v>20</v>
      </c>
      <c r="J1043" s="19">
        <f t="shared" si="237"/>
        <v>2.0465624999999998</v>
      </c>
      <c r="K1043" s="5">
        <f t="shared" si="238"/>
        <v>63.607162499999994</v>
      </c>
    </row>
    <row r="1044" spans="2:11" x14ac:dyDescent="0.25">
      <c r="B1044" s="26" t="s">
        <v>987</v>
      </c>
      <c r="C1044" s="26"/>
      <c r="D1044" s="26"/>
      <c r="E1044" s="26"/>
      <c r="F1044" s="26"/>
      <c r="G1044" t="s">
        <v>831</v>
      </c>
      <c r="H1044" s="27">
        <v>300</v>
      </c>
      <c r="I1044" t="s">
        <v>20</v>
      </c>
      <c r="J1044" s="19">
        <f t="shared" si="237"/>
        <v>1.3643749999999999</v>
      </c>
      <c r="K1044" s="5">
        <f t="shared" si="238"/>
        <v>42.404774999999994</v>
      </c>
    </row>
    <row r="1045" spans="2:11" x14ac:dyDescent="0.25">
      <c r="B1045" s="26" t="s">
        <v>988</v>
      </c>
      <c r="C1045" s="26"/>
      <c r="D1045" s="26"/>
      <c r="E1045" s="26"/>
      <c r="F1045" s="26"/>
      <c r="G1045" t="s">
        <v>831</v>
      </c>
      <c r="H1045" s="27">
        <v>250</v>
      </c>
      <c r="I1045" t="s">
        <v>20</v>
      </c>
      <c r="J1045" s="19">
        <f t="shared" si="237"/>
        <v>1.1369791666666667</v>
      </c>
      <c r="K1045" s="5">
        <f t="shared" si="238"/>
        <v>35.337312499999996</v>
      </c>
    </row>
    <row r="1046" spans="2:11" x14ac:dyDescent="0.25">
      <c r="B1046" s="26" t="s">
        <v>989</v>
      </c>
      <c r="C1046" s="26"/>
      <c r="D1046" s="26"/>
      <c r="E1046" s="26"/>
      <c r="F1046" s="26"/>
      <c r="G1046" t="s">
        <v>831</v>
      </c>
      <c r="H1046" s="27">
        <v>200</v>
      </c>
      <c r="I1046" t="s">
        <v>20</v>
      </c>
      <c r="J1046" s="19">
        <f t="shared" si="237"/>
        <v>0.9095833333333333</v>
      </c>
      <c r="K1046" s="5">
        <f t="shared" si="238"/>
        <v>28.269849999999998</v>
      </c>
    </row>
    <row r="1047" spans="2:11" x14ac:dyDescent="0.25">
      <c r="B1047" s="26" t="s">
        <v>990</v>
      </c>
      <c r="C1047" s="26"/>
      <c r="D1047" s="26"/>
      <c r="E1047" s="26"/>
      <c r="F1047" s="26"/>
      <c r="G1047" t="s">
        <v>831</v>
      </c>
      <c r="H1047" s="27">
        <v>150</v>
      </c>
      <c r="I1047" t="s">
        <v>20</v>
      </c>
      <c r="J1047" s="19">
        <f t="shared" si="237"/>
        <v>0.68218749999999995</v>
      </c>
      <c r="K1047" s="5">
        <f t="shared" si="238"/>
        <v>21.202387499999997</v>
      </c>
    </row>
    <row r="1048" spans="2:11" x14ac:dyDescent="0.25">
      <c r="B1048" s="26" t="s">
        <v>991</v>
      </c>
      <c r="C1048" s="26"/>
      <c r="D1048" s="26"/>
      <c r="E1048" s="26"/>
      <c r="F1048" s="26"/>
      <c r="G1048" t="s">
        <v>831</v>
      </c>
      <c r="H1048" s="27">
        <v>8000</v>
      </c>
      <c r="I1048" t="s">
        <v>20</v>
      </c>
      <c r="J1048" s="19">
        <f t="shared" si="237"/>
        <v>36.383333333333333</v>
      </c>
      <c r="K1048" s="5">
        <f t="shared" si="238"/>
        <v>1130.7939999999999</v>
      </c>
    </row>
    <row r="1049" spans="2:11" x14ac:dyDescent="0.25">
      <c r="B1049" s="26" t="s">
        <v>992</v>
      </c>
      <c r="C1049" s="26"/>
      <c r="D1049" s="26"/>
      <c r="E1049" s="26"/>
      <c r="F1049" s="26"/>
      <c r="G1049" t="s">
        <v>831</v>
      </c>
      <c r="H1049" s="27">
        <v>7500</v>
      </c>
      <c r="I1049" t="s">
        <v>20</v>
      </c>
      <c r="J1049" s="19">
        <f t="shared" si="237"/>
        <v>34.109375</v>
      </c>
      <c r="K1049" s="5">
        <f t="shared" si="238"/>
        <v>1060.119375</v>
      </c>
    </row>
    <row r="1050" spans="2:11" x14ac:dyDescent="0.25">
      <c r="B1050" s="26" t="s">
        <v>993</v>
      </c>
      <c r="C1050" s="26"/>
      <c r="D1050" s="26"/>
      <c r="E1050" s="26"/>
      <c r="F1050" s="26"/>
      <c r="G1050" t="s">
        <v>994</v>
      </c>
      <c r="H1050" s="27">
        <v>9000</v>
      </c>
      <c r="I1050" t="s">
        <v>20</v>
      </c>
      <c r="J1050" s="19">
        <f t="shared" si="237"/>
        <v>40.931249999999999</v>
      </c>
      <c r="K1050" s="5">
        <f t="shared" si="238"/>
        <v>1272.1432499999999</v>
      </c>
    </row>
    <row r="1051" spans="2:11" x14ac:dyDescent="0.25">
      <c r="B1051" s="26" t="s">
        <v>996</v>
      </c>
      <c r="C1051" s="26"/>
      <c r="D1051" s="26"/>
      <c r="E1051" s="26"/>
      <c r="F1051" s="26"/>
      <c r="G1051" t="s">
        <v>994</v>
      </c>
      <c r="H1051" s="27">
        <v>5200</v>
      </c>
      <c r="I1051" t="s">
        <v>20</v>
      </c>
      <c r="J1051" s="19">
        <f t="shared" si="237"/>
        <v>23.649166666666662</v>
      </c>
      <c r="K1051" s="5">
        <f t="shared" si="238"/>
        <v>735.01609999999982</v>
      </c>
    </row>
    <row r="1052" spans="2:11" x14ac:dyDescent="0.25">
      <c r="B1052" s="26" t="s">
        <v>995</v>
      </c>
      <c r="C1052" s="26"/>
      <c r="D1052" s="26"/>
      <c r="E1052" s="26"/>
      <c r="F1052" s="26"/>
      <c r="G1052" t="s">
        <v>994</v>
      </c>
      <c r="H1052" s="27">
        <v>4500</v>
      </c>
      <c r="I1052" t="s">
        <v>20</v>
      </c>
      <c r="J1052" s="19">
        <f t="shared" si="237"/>
        <v>20.465624999999999</v>
      </c>
      <c r="K1052" s="5">
        <f t="shared" si="238"/>
        <v>636.07162499999993</v>
      </c>
    </row>
    <row r="1053" spans="2:11" x14ac:dyDescent="0.25">
      <c r="B1053" s="26" t="s">
        <v>997</v>
      </c>
      <c r="C1053" s="26"/>
      <c r="D1053" s="26"/>
      <c r="E1053" s="26"/>
      <c r="F1053" s="26"/>
      <c r="G1053" t="s">
        <v>994</v>
      </c>
      <c r="H1053" s="27">
        <v>3000</v>
      </c>
      <c r="I1053" t="s">
        <v>20</v>
      </c>
      <c r="J1053" s="19">
        <f t="shared" si="237"/>
        <v>13.643749999999999</v>
      </c>
      <c r="K1053" s="5">
        <f t="shared" si="238"/>
        <v>424.04774999999995</v>
      </c>
    </row>
    <row r="1054" spans="2:11" x14ac:dyDescent="0.25">
      <c r="B1054" s="26" t="s">
        <v>998</v>
      </c>
      <c r="C1054" s="26"/>
      <c r="D1054" s="26"/>
      <c r="E1054" s="26"/>
      <c r="F1054" s="26"/>
      <c r="G1054" t="s">
        <v>994</v>
      </c>
      <c r="H1054" s="27">
        <v>2500</v>
      </c>
      <c r="I1054" t="s">
        <v>20</v>
      </c>
      <c r="J1054" s="19">
        <f t="shared" si="237"/>
        <v>11.369791666666666</v>
      </c>
      <c r="K1054" s="5">
        <f t="shared" si="238"/>
        <v>353.37312499999996</v>
      </c>
    </row>
    <row r="1055" spans="2:11" x14ac:dyDescent="0.25">
      <c r="B1055" s="26" t="s">
        <v>999</v>
      </c>
      <c r="C1055" s="26"/>
      <c r="D1055" s="26"/>
      <c r="E1055" s="26"/>
      <c r="F1055" s="26"/>
      <c r="G1055" t="s">
        <v>994</v>
      </c>
      <c r="H1055" s="27">
        <v>1750</v>
      </c>
      <c r="I1055" t="s">
        <v>20</v>
      </c>
      <c r="J1055" s="19">
        <f t="shared" si="237"/>
        <v>7.9588541666666668</v>
      </c>
      <c r="K1055" s="5">
        <f t="shared" si="238"/>
        <v>247.3611875</v>
      </c>
    </row>
    <row r="1056" spans="2:11" x14ac:dyDescent="0.25">
      <c r="B1056" s="26" t="s">
        <v>1000</v>
      </c>
      <c r="C1056" s="26"/>
      <c r="D1056" s="26"/>
      <c r="E1056" s="26"/>
      <c r="F1056" s="26"/>
      <c r="G1056" t="s">
        <v>994</v>
      </c>
      <c r="H1056" s="27">
        <v>1400</v>
      </c>
      <c r="I1056" t="s">
        <v>20</v>
      </c>
      <c r="J1056" s="19">
        <f t="shared" si="237"/>
        <v>6.3670833333333334</v>
      </c>
      <c r="K1056" s="5">
        <f t="shared" si="238"/>
        <v>197.88894999999999</v>
      </c>
    </row>
    <row r="1057" spans="2:11" x14ac:dyDescent="0.25">
      <c r="B1057" s="26" t="s">
        <v>1001</v>
      </c>
      <c r="C1057" s="26"/>
      <c r="D1057" s="26"/>
      <c r="E1057" s="26"/>
      <c r="F1057" s="26"/>
      <c r="G1057" t="s">
        <v>994</v>
      </c>
      <c r="H1057" s="27">
        <v>1000</v>
      </c>
      <c r="I1057" t="s">
        <v>20</v>
      </c>
      <c r="J1057" s="19">
        <f t="shared" si="237"/>
        <v>4.5479166666666666</v>
      </c>
      <c r="K1057" s="5">
        <f t="shared" si="238"/>
        <v>141.34924999999998</v>
      </c>
    </row>
    <row r="1058" spans="2:11" x14ac:dyDescent="0.25">
      <c r="B1058" s="26" t="s">
        <v>1002</v>
      </c>
      <c r="C1058" s="26"/>
      <c r="D1058" s="26"/>
      <c r="E1058" s="26"/>
      <c r="F1058" s="26"/>
      <c r="G1058" t="s">
        <v>994</v>
      </c>
      <c r="H1058" s="27">
        <v>800</v>
      </c>
      <c r="I1058" t="s">
        <v>20</v>
      </c>
      <c r="J1058" s="19">
        <f t="shared" si="237"/>
        <v>3.6383333333333332</v>
      </c>
      <c r="K1058" s="5">
        <f t="shared" si="238"/>
        <v>113.07939999999999</v>
      </c>
    </row>
    <row r="1059" spans="2:11" x14ac:dyDescent="0.25">
      <c r="B1059" s="26" t="s">
        <v>1003</v>
      </c>
      <c r="C1059" s="26"/>
      <c r="D1059" s="26"/>
      <c r="E1059" s="26"/>
      <c r="F1059" s="26"/>
      <c r="G1059" t="s">
        <v>994</v>
      </c>
      <c r="H1059" s="27">
        <v>1500</v>
      </c>
      <c r="I1059" t="s">
        <v>20</v>
      </c>
      <c r="J1059" s="19">
        <f t="shared" si="237"/>
        <v>6.8218749999999995</v>
      </c>
      <c r="K1059" s="5">
        <f t="shared" si="238"/>
        <v>212.02387499999998</v>
      </c>
    </row>
    <row r="1060" spans="2:11" x14ac:dyDescent="0.25">
      <c r="B1060" s="26" t="s">
        <v>1004</v>
      </c>
      <c r="C1060" s="26"/>
      <c r="D1060" s="26"/>
      <c r="E1060" s="26"/>
      <c r="F1060" s="26"/>
      <c r="G1060" t="s">
        <v>994</v>
      </c>
      <c r="H1060" s="27">
        <v>1250</v>
      </c>
      <c r="I1060" t="s">
        <v>20</v>
      </c>
      <c r="J1060" s="19">
        <f t="shared" si="237"/>
        <v>5.684895833333333</v>
      </c>
      <c r="K1060" s="5">
        <f t="shared" si="238"/>
        <v>176.68656249999998</v>
      </c>
    </row>
    <row r="1061" spans="2:11" x14ac:dyDescent="0.25">
      <c r="B1061" s="26" t="s">
        <v>1005</v>
      </c>
      <c r="C1061" s="26"/>
      <c r="D1061" s="26"/>
      <c r="E1061" s="26"/>
      <c r="F1061" s="26"/>
      <c r="G1061" t="s">
        <v>994</v>
      </c>
      <c r="H1061" s="27">
        <v>1200</v>
      </c>
      <c r="I1061" t="s">
        <v>20</v>
      </c>
      <c r="J1061" s="19">
        <f t="shared" si="237"/>
        <v>5.4574999999999996</v>
      </c>
      <c r="K1061" s="5">
        <f t="shared" si="238"/>
        <v>169.61909999999997</v>
      </c>
    </row>
    <row r="1062" spans="2:11" x14ac:dyDescent="0.25">
      <c r="B1062" s="26" t="s">
        <v>1006</v>
      </c>
      <c r="C1062" s="26"/>
      <c r="D1062" s="26"/>
      <c r="E1062" s="26"/>
      <c r="F1062" s="26"/>
      <c r="G1062" t="s">
        <v>994</v>
      </c>
      <c r="H1062" s="27">
        <v>750</v>
      </c>
      <c r="I1062" t="s">
        <v>20</v>
      </c>
      <c r="J1062" s="19">
        <f t="shared" si="237"/>
        <v>3.4109374999999997</v>
      </c>
      <c r="K1062" s="5">
        <f t="shared" si="238"/>
        <v>106.01193749999999</v>
      </c>
    </row>
    <row r="1063" spans="2:11" x14ac:dyDescent="0.25">
      <c r="B1063" s="26" t="s">
        <v>1007</v>
      </c>
      <c r="C1063" s="26"/>
      <c r="D1063" s="26"/>
      <c r="E1063" s="26"/>
      <c r="F1063" s="26"/>
      <c r="G1063" t="s">
        <v>994</v>
      </c>
      <c r="H1063" s="27">
        <v>500</v>
      </c>
      <c r="I1063" t="s">
        <v>20</v>
      </c>
      <c r="J1063" s="19">
        <f t="shared" si="237"/>
        <v>2.2739583333333333</v>
      </c>
      <c r="K1063" s="5">
        <f t="shared" si="238"/>
        <v>70.674624999999992</v>
      </c>
    </row>
    <row r="1064" spans="2:11" x14ac:dyDescent="0.25">
      <c r="B1064" s="26" t="s">
        <v>1008</v>
      </c>
      <c r="C1064" s="26"/>
      <c r="D1064" s="26"/>
      <c r="E1064" s="26"/>
      <c r="F1064" s="26"/>
      <c r="G1064" t="s">
        <v>994</v>
      </c>
      <c r="H1064" s="27">
        <v>400</v>
      </c>
      <c r="I1064" t="s">
        <v>20</v>
      </c>
      <c r="J1064" s="19">
        <f t="shared" si="237"/>
        <v>1.8191666666666666</v>
      </c>
      <c r="K1064" s="5">
        <f t="shared" si="238"/>
        <v>56.539699999999996</v>
      </c>
    </row>
    <row r="1065" spans="2:11" x14ac:dyDescent="0.25">
      <c r="B1065" s="26" t="s">
        <v>1009</v>
      </c>
      <c r="C1065" s="26"/>
      <c r="D1065" s="26"/>
      <c r="E1065" s="26"/>
      <c r="F1065" s="26"/>
      <c r="G1065" t="s">
        <v>994</v>
      </c>
      <c r="H1065" s="27">
        <v>300</v>
      </c>
      <c r="I1065" t="s">
        <v>20</v>
      </c>
      <c r="J1065" s="19">
        <f t="shared" si="237"/>
        <v>1.3643749999999999</v>
      </c>
      <c r="K1065" s="5">
        <f t="shared" si="238"/>
        <v>42.404774999999994</v>
      </c>
    </row>
    <row r="1066" spans="2:11" x14ac:dyDescent="0.25">
      <c r="B1066" s="26" t="s">
        <v>1010</v>
      </c>
      <c r="C1066" s="26"/>
      <c r="D1066" s="26"/>
      <c r="E1066" s="26"/>
      <c r="F1066" s="26"/>
      <c r="G1066" t="s">
        <v>994</v>
      </c>
      <c r="H1066" s="27">
        <v>200</v>
      </c>
      <c r="I1066" t="s">
        <v>20</v>
      </c>
      <c r="J1066" s="19">
        <f t="shared" si="237"/>
        <v>0.9095833333333333</v>
      </c>
      <c r="K1066" s="5">
        <f t="shared" si="238"/>
        <v>28.269849999999998</v>
      </c>
    </row>
    <row r="1067" spans="2:11" x14ac:dyDescent="0.25">
      <c r="B1067" s="26" t="s">
        <v>1011</v>
      </c>
      <c r="C1067" s="26"/>
      <c r="D1067" s="26"/>
      <c r="E1067" s="26"/>
      <c r="F1067" s="26"/>
      <c r="G1067" t="s">
        <v>994</v>
      </c>
      <c r="H1067" s="27">
        <v>150</v>
      </c>
      <c r="I1067" t="s">
        <v>20</v>
      </c>
      <c r="J1067" s="19">
        <f t="shared" si="237"/>
        <v>0.68218749999999995</v>
      </c>
      <c r="K1067" s="5">
        <f t="shared" si="238"/>
        <v>21.202387499999997</v>
      </c>
    </row>
    <row r="1068" spans="2:11" x14ac:dyDescent="0.25">
      <c r="B1068" s="26" t="s">
        <v>1012</v>
      </c>
      <c r="C1068" s="26"/>
      <c r="D1068" s="26"/>
      <c r="E1068" s="26"/>
      <c r="F1068" s="26"/>
      <c r="G1068" t="s">
        <v>994</v>
      </c>
      <c r="H1068" s="27">
        <v>2750</v>
      </c>
      <c r="I1068" t="s">
        <v>20</v>
      </c>
      <c r="J1068" s="19">
        <f t="shared" si="237"/>
        <v>12.506770833333334</v>
      </c>
      <c r="K1068" s="5">
        <f t="shared" si="238"/>
        <v>388.71043750000001</v>
      </c>
    </row>
    <row r="1069" spans="2:11" x14ac:dyDescent="0.25">
      <c r="B1069" s="26" t="s">
        <v>1013</v>
      </c>
      <c r="C1069" s="26"/>
      <c r="D1069" s="26"/>
      <c r="E1069" s="26"/>
      <c r="F1069" s="26"/>
      <c r="G1069" t="s">
        <v>994</v>
      </c>
      <c r="H1069" s="27">
        <v>1750</v>
      </c>
      <c r="I1069" t="s">
        <v>20</v>
      </c>
      <c r="J1069" s="19">
        <f t="shared" si="237"/>
        <v>7.9588541666666668</v>
      </c>
      <c r="K1069" s="5">
        <f t="shared" si="238"/>
        <v>247.3611875</v>
      </c>
    </row>
    <row r="1070" spans="2:11" x14ac:dyDescent="0.25">
      <c r="B1070" s="26" t="s">
        <v>1014</v>
      </c>
      <c r="C1070" s="26"/>
      <c r="D1070" s="26"/>
      <c r="E1070" s="26"/>
      <c r="F1070" s="26"/>
      <c r="G1070" t="s">
        <v>994</v>
      </c>
      <c r="H1070" s="27">
        <v>1250</v>
      </c>
      <c r="I1070" t="s">
        <v>20</v>
      </c>
      <c r="J1070" s="19">
        <f t="shared" si="237"/>
        <v>5.684895833333333</v>
      </c>
      <c r="K1070" s="5">
        <f t="shared" si="238"/>
        <v>176.68656249999998</v>
      </c>
    </row>
    <row r="1071" spans="2:11" x14ac:dyDescent="0.25">
      <c r="B1071" s="26" t="s">
        <v>1015</v>
      </c>
      <c r="C1071" s="26"/>
      <c r="D1071" s="26"/>
      <c r="E1071" s="26"/>
      <c r="F1071" s="26"/>
      <c r="G1071" t="s">
        <v>994</v>
      </c>
      <c r="H1071" s="27">
        <v>800</v>
      </c>
      <c r="I1071" t="s">
        <v>20</v>
      </c>
      <c r="J1071" s="19">
        <f t="shared" si="237"/>
        <v>3.6383333333333332</v>
      </c>
      <c r="K1071" s="5">
        <f t="shared" si="238"/>
        <v>113.07939999999999</v>
      </c>
    </row>
    <row r="1072" spans="2:11" x14ac:dyDescent="0.25">
      <c r="B1072" s="26" t="s">
        <v>1016</v>
      </c>
      <c r="C1072" s="26"/>
      <c r="D1072" s="26"/>
      <c r="E1072" s="26"/>
      <c r="F1072" s="26"/>
      <c r="G1072" t="s">
        <v>994</v>
      </c>
      <c r="H1072" s="27">
        <v>600</v>
      </c>
      <c r="I1072" t="s">
        <v>20</v>
      </c>
      <c r="J1072" s="19">
        <f t="shared" si="237"/>
        <v>2.7287499999999998</v>
      </c>
      <c r="K1072" s="5">
        <f t="shared" si="238"/>
        <v>84.809549999999987</v>
      </c>
    </row>
    <row r="1073" spans="2:11" x14ac:dyDescent="0.25">
      <c r="B1073" s="26" t="s">
        <v>1017</v>
      </c>
      <c r="C1073" s="26"/>
      <c r="D1073" s="26"/>
      <c r="E1073" s="26"/>
      <c r="F1073" s="26"/>
      <c r="G1073" t="s">
        <v>994</v>
      </c>
      <c r="H1073" s="27">
        <v>500</v>
      </c>
      <c r="I1073" t="s">
        <v>20</v>
      </c>
      <c r="J1073" s="19">
        <f t="shared" si="237"/>
        <v>2.2739583333333333</v>
      </c>
      <c r="K1073" s="5">
        <f t="shared" si="238"/>
        <v>70.674624999999992</v>
      </c>
    </row>
    <row r="1074" spans="2:11" x14ac:dyDescent="0.25">
      <c r="B1074" s="26" t="s">
        <v>1018</v>
      </c>
      <c r="C1074" s="26"/>
      <c r="D1074" s="26"/>
      <c r="E1074" s="26"/>
      <c r="F1074" s="26"/>
      <c r="G1074" t="s">
        <v>994</v>
      </c>
      <c r="H1074" s="27">
        <v>400</v>
      </c>
      <c r="I1074" t="s">
        <v>20</v>
      </c>
      <c r="J1074" s="19">
        <f t="shared" si="237"/>
        <v>1.8191666666666666</v>
      </c>
      <c r="K1074" s="5">
        <f t="shared" si="238"/>
        <v>56.539699999999996</v>
      </c>
    </row>
    <row r="1075" spans="2:11" x14ac:dyDescent="0.25">
      <c r="B1075" s="26" t="s">
        <v>1019</v>
      </c>
      <c r="C1075" s="26"/>
      <c r="D1075" s="26"/>
      <c r="E1075" s="26"/>
      <c r="F1075" s="26"/>
      <c r="G1075" t="s">
        <v>994</v>
      </c>
      <c r="H1075" s="27">
        <v>350</v>
      </c>
      <c r="I1075" t="s">
        <v>20</v>
      </c>
      <c r="J1075" s="19">
        <f t="shared" si="237"/>
        <v>1.5917708333333334</v>
      </c>
      <c r="K1075" s="5">
        <f t="shared" si="238"/>
        <v>49.472237499999999</v>
      </c>
    </row>
    <row r="1076" spans="2:11" x14ac:dyDescent="0.25">
      <c r="B1076" s="26" t="s">
        <v>1020</v>
      </c>
      <c r="C1076" s="26"/>
      <c r="D1076" s="26"/>
      <c r="E1076" s="26"/>
      <c r="F1076" s="26"/>
      <c r="G1076" t="s">
        <v>994</v>
      </c>
      <c r="H1076" s="27">
        <v>300</v>
      </c>
      <c r="I1076" t="s">
        <v>20</v>
      </c>
      <c r="J1076" s="19">
        <f t="shared" si="237"/>
        <v>1.3643749999999999</v>
      </c>
      <c r="K1076" s="5">
        <f t="shared" si="238"/>
        <v>42.404774999999994</v>
      </c>
    </row>
    <row r="1077" spans="2:11" x14ac:dyDescent="0.25">
      <c r="B1077" s="26" t="s">
        <v>1021</v>
      </c>
      <c r="C1077" s="26"/>
      <c r="D1077" s="26"/>
      <c r="E1077" s="26"/>
      <c r="F1077" s="26"/>
      <c r="G1077" t="s">
        <v>994</v>
      </c>
      <c r="H1077" s="27">
        <v>250</v>
      </c>
      <c r="I1077" t="s">
        <v>20</v>
      </c>
      <c r="J1077" s="19">
        <f t="shared" si="237"/>
        <v>1.1369791666666667</v>
      </c>
      <c r="K1077" s="5">
        <f t="shared" si="238"/>
        <v>35.337312499999996</v>
      </c>
    </row>
    <row r="1078" spans="2:11" x14ac:dyDescent="0.25">
      <c r="B1078" s="26" t="s">
        <v>1022</v>
      </c>
      <c r="C1078" s="26"/>
      <c r="D1078" s="26"/>
      <c r="E1078" s="26"/>
      <c r="F1078" s="26"/>
      <c r="G1078" t="s">
        <v>88</v>
      </c>
      <c r="H1078" s="27">
        <v>100</v>
      </c>
      <c r="I1078" t="s">
        <v>20</v>
      </c>
      <c r="J1078" s="19">
        <f t="shared" si="237"/>
        <v>0.45479166666666665</v>
      </c>
      <c r="K1078" s="5">
        <f t="shared" si="238"/>
        <v>14.134924999999999</v>
      </c>
    </row>
    <row r="1079" spans="2:11" x14ac:dyDescent="0.25">
      <c r="B1079" s="26" t="s">
        <v>1023</v>
      </c>
      <c r="C1079" s="26"/>
      <c r="D1079" s="26"/>
      <c r="E1079" s="26"/>
      <c r="F1079" s="26"/>
      <c r="G1079" t="s">
        <v>994</v>
      </c>
      <c r="H1079" s="27">
        <v>2500</v>
      </c>
      <c r="I1079" t="s">
        <v>20</v>
      </c>
      <c r="J1079" s="19">
        <f t="shared" si="237"/>
        <v>11.369791666666666</v>
      </c>
      <c r="K1079" s="5">
        <f t="shared" si="238"/>
        <v>353.37312499999996</v>
      </c>
    </row>
    <row r="1080" spans="2:11" x14ac:dyDescent="0.25">
      <c r="B1080" s="26" t="s">
        <v>1024</v>
      </c>
      <c r="C1080" s="26"/>
      <c r="D1080" s="26"/>
      <c r="E1080" s="26"/>
      <c r="F1080" s="26"/>
      <c r="G1080" t="s">
        <v>994</v>
      </c>
      <c r="H1080" s="27">
        <v>2000</v>
      </c>
      <c r="I1080" t="s">
        <v>20</v>
      </c>
      <c r="J1080" s="19">
        <f t="shared" si="237"/>
        <v>9.0958333333333332</v>
      </c>
      <c r="K1080" s="5">
        <f t="shared" si="238"/>
        <v>282.69849999999997</v>
      </c>
    </row>
    <row r="1081" spans="2:11" x14ac:dyDescent="0.25">
      <c r="B1081" s="26" t="s">
        <v>1025</v>
      </c>
      <c r="C1081" s="26"/>
      <c r="D1081" s="26"/>
      <c r="E1081" s="26"/>
      <c r="F1081" s="26"/>
      <c r="G1081" t="s">
        <v>994</v>
      </c>
      <c r="H1081" s="27">
        <v>820</v>
      </c>
      <c r="I1081" t="s">
        <v>20</v>
      </c>
      <c r="J1081" s="19">
        <f t="shared" si="237"/>
        <v>3.7292916666666667</v>
      </c>
      <c r="K1081" s="5">
        <f t="shared" si="238"/>
        <v>115.906385</v>
      </c>
    </row>
    <row r="1082" spans="2:11" x14ac:dyDescent="0.25">
      <c r="B1082" s="26" t="s">
        <v>1026</v>
      </c>
      <c r="C1082" s="26"/>
      <c r="D1082" s="26"/>
      <c r="E1082" s="26"/>
      <c r="F1082" s="26"/>
      <c r="G1082" t="s">
        <v>1028</v>
      </c>
      <c r="H1082" s="27">
        <v>1800</v>
      </c>
      <c r="I1082" t="s">
        <v>20</v>
      </c>
      <c r="J1082" s="19">
        <f t="shared" si="237"/>
        <v>8.1862499999999994</v>
      </c>
      <c r="K1082" s="5">
        <f t="shared" si="238"/>
        <v>254.42864999999998</v>
      </c>
    </row>
    <row r="1083" spans="2:11" x14ac:dyDescent="0.25">
      <c r="B1083" s="26" t="s">
        <v>1027</v>
      </c>
      <c r="C1083" s="26"/>
      <c r="D1083" s="26"/>
      <c r="E1083" s="26"/>
      <c r="F1083" s="26"/>
      <c r="G1083" t="s">
        <v>1028</v>
      </c>
      <c r="H1083" s="27">
        <v>1200</v>
      </c>
      <c r="I1083" t="s">
        <v>20</v>
      </c>
      <c r="J1083" s="19">
        <f t="shared" si="237"/>
        <v>5.4574999999999996</v>
      </c>
      <c r="K1083" s="5">
        <f t="shared" si="238"/>
        <v>169.61909999999997</v>
      </c>
    </row>
    <row r="1084" spans="2:11" x14ac:dyDescent="0.25">
      <c r="B1084" s="26" t="s">
        <v>1029</v>
      </c>
      <c r="C1084" s="26"/>
      <c r="D1084" s="26"/>
      <c r="E1084" s="26"/>
      <c r="F1084" s="26"/>
      <c r="G1084" t="s">
        <v>1028</v>
      </c>
      <c r="H1084" s="27">
        <v>250</v>
      </c>
      <c r="I1084" t="s">
        <v>20</v>
      </c>
      <c r="J1084" s="19">
        <f t="shared" si="237"/>
        <v>1.1369791666666667</v>
      </c>
      <c r="K1084" s="5">
        <f t="shared" si="238"/>
        <v>35.337312499999996</v>
      </c>
    </row>
    <row r="1085" spans="2:11" x14ac:dyDescent="0.25">
      <c r="B1085" s="26" t="s">
        <v>1030</v>
      </c>
      <c r="C1085" s="26"/>
      <c r="D1085" s="26"/>
      <c r="E1085" s="26"/>
      <c r="F1085" s="26"/>
      <c r="G1085" t="s">
        <v>1031</v>
      </c>
      <c r="H1085" s="27">
        <v>120</v>
      </c>
      <c r="I1085" t="s">
        <v>20</v>
      </c>
      <c r="J1085" s="19">
        <f t="shared" si="237"/>
        <v>0.54575000000000007</v>
      </c>
      <c r="K1085" s="5">
        <f t="shared" si="238"/>
        <v>16.96191</v>
      </c>
    </row>
    <row r="1086" spans="2:11" x14ac:dyDescent="0.25">
      <c r="B1086" t="s">
        <v>1032</v>
      </c>
      <c r="G1086" t="s">
        <v>1031</v>
      </c>
      <c r="H1086" s="27">
        <v>175</v>
      </c>
      <c r="I1086" t="s">
        <v>20</v>
      </c>
      <c r="J1086" s="19">
        <f t="shared" si="237"/>
        <v>0.79588541666666668</v>
      </c>
      <c r="K1086" s="5">
        <f t="shared" si="238"/>
        <v>24.736118749999999</v>
      </c>
    </row>
    <row r="1087" spans="2:11" x14ac:dyDescent="0.25">
      <c r="B1087" s="26" t="s">
        <v>1034</v>
      </c>
      <c r="C1087" s="26"/>
      <c r="D1087" s="26"/>
      <c r="E1087" s="26"/>
      <c r="F1087" s="26"/>
      <c r="G1087" t="s">
        <v>994</v>
      </c>
      <c r="H1087" s="27">
        <v>32000</v>
      </c>
      <c r="I1087" t="s">
        <v>20</v>
      </c>
      <c r="J1087" s="19">
        <f t="shared" si="237"/>
        <v>145.53333333333333</v>
      </c>
      <c r="K1087" s="5">
        <f t="shared" si="238"/>
        <v>4523.1759999999995</v>
      </c>
    </row>
    <row r="1088" spans="2:11" x14ac:dyDescent="0.25">
      <c r="B1088" s="26" t="s">
        <v>1033</v>
      </c>
      <c r="C1088" s="26"/>
      <c r="D1088" s="26"/>
      <c r="E1088" s="26"/>
      <c r="F1088" s="26"/>
      <c r="G1088" t="s">
        <v>994</v>
      </c>
      <c r="H1088" s="27">
        <v>22000</v>
      </c>
      <c r="I1088" t="s">
        <v>20</v>
      </c>
      <c r="J1088" s="19">
        <f t="shared" si="237"/>
        <v>100.05416666666667</v>
      </c>
      <c r="K1088" s="5">
        <f t="shared" si="238"/>
        <v>3109.6835000000001</v>
      </c>
    </row>
    <row r="1089" spans="2:11" x14ac:dyDescent="0.25">
      <c r="B1089" s="26" t="s">
        <v>1035</v>
      </c>
      <c r="C1089" s="26"/>
      <c r="D1089" s="26"/>
      <c r="E1089" s="26"/>
      <c r="F1089" s="26"/>
      <c r="G1089" t="s">
        <v>281</v>
      </c>
      <c r="H1089" s="27">
        <v>2500</v>
      </c>
      <c r="I1089" t="s">
        <v>20</v>
      </c>
      <c r="J1089" s="19">
        <f t="shared" si="237"/>
        <v>11.369791666666666</v>
      </c>
      <c r="K1089" s="5">
        <f t="shared" si="238"/>
        <v>353.37312499999996</v>
      </c>
    </row>
    <row r="1090" spans="2:11" x14ac:dyDescent="0.25">
      <c r="B1090" s="26" t="s">
        <v>1036</v>
      </c>
      <c r="C1090" s="26"/>
      <c r="D1090" s="26"/>
      <c r="E1090" s="26"/>
      <c r="F1090" s="26"/>
      <c r="G1090" t="s">
        <v>281</v>
      </c>
      <c r="H1090" s="27">
        <v>1250</v>
      </c>
      <c r="I1090" t="s">
        <v>20</v>
      </c>
      <c r="J1090" s="19">
        <f t="shared" si="237"/>
        <v>5.684895833333333</v>
      </c>
      <c r="K1090" s="5">
        <f t="shared" si="238"/>
        <v>176.68656249999998</v>
      </c>
    </row>
    <row r="1091" spans="2:11" x14ac:dyDescent="0.25">
      <c r="B1091" s="26" t="s">
        <v>1037</v>
      </c>
      <c r="C1091" s="26"/>
      <c r="D1091" s="26"/>
      <c r="E1091" s="26"/>
      <c r="F1091" s="26"/>
      <c r="G1091" t="s">
        <v>281</v>
      </c>
      <c r="H1091" s="27">
        <v>1000</v>
      </c>
      <c r="I1091" t="s">
        <v>20</v>
      </c>
      <c r="J1091" s="19">
        <f t="shared" si="237"/>
        <v>4.5479166666666666</v>
      </c>
      <c r="K1091" s="5">
        <f t="shared" si="238"/>
        <v>141.34924999999998</v>
      </c>
    </row>
    <row r="1092" spans="2:11" x14ac:dyDescent="0.25">
      <c r="B1092" s="26" t="s">
        <v>1038</v>
      </c>
      <c r="C1092" s="26"/>
      <c r="D1092" s="26"/>
      <c r="E1092" s="26"/>
      <c r="F1092" s="26"/>
      <c r="G1092" t="s">
        <v>831</v>
      </c>
      <c r="H1092" s="27">
        <v>34000</v>
      </c>
      <c r="I1092" t="s">
        <v>20</v>
      </c>
      <c r="J1092" s="19">
        <f t="shared" si="237"/>
        <v>154.62916666666666</v>
      </c>
      <c r="K1092" s="5">
        <f t="shared" ref="K1092:K1155" si="239">$K$54*J1092</f>
        <v>4805.8744999999999</v>
      </c>
    </row>
    <row r="1093" spans="2:11" x14ac:dyDescent="0.25">
      <c r="B1093" s="26" t="s">
        <v>1039</v>
      </c>
      <c r="C1093" s="26"/>
      <c r="D1093" s="26"/>
      <c r="E1093" s="26"/>
      <c r="F1093" s="26"/>
      <c r="G1093" t="s">
        <v>831</v>
      </c>
      <c r="H1093" s="27">
        <v>23000</v>
      </c>
      <c r="I1093" t="s">
        <v>20</v>
      </c>
      <c r="J1093" s="19">
        <f t="shared" si="237"/>
        <v>104.60208333333333</v>
      </c>
      <c r="K1093" s="5">
        <f t="shared" si="239"/>
        <v>3251.0327499999994</v>
      </c>
    </row>
    <row r="1094" spans="2:11" x14ac:dyDescent="0.25">
      <c r="B1094" s="26" t="s">
        <v>1040</v>
      </c>
      <c r="C1094" s="26"/>
      <c r="D1094" s="26"/>
      <c r="E1094" s="26"/>
      <c r="F1094" s="26"/>
      <c r="G1094" t="s">
        <v>994</v>
      </c>
      <c r="H1094" s="27">
        <v>4500</v>
      </c>
      <c r="I1094" t="s">
        <v>20</v>
      </c>
      <c r="J1094" s="19">
        <f t="shared" si="237"/>
        <v>20.465624999999999</v>
      </c>
      <c r="K1094" s="5">
        <f t="shared" si="239"/>
        <v>636.07162499999993</v>
      </c>
    </row>
    <row r="1095" spans="2:11" x14ac:dyDescent="0.25">
      <c r="B1095" s="26" t="s">
        <v>1041</v>
      </c>
      <c r="C1095" s="26"/>
      <c r="D1095" s="26"/>
      <c r="E1095" s="26"/>
      <c r="F1095" s="26"/>
      <c r="G1095" t="s">
        <v>994</v>
      </c>
      <c r="H1095" s="27">
        <v>4000</v>
      </c>
      <c r="I1095" t="s">
        <v>20</v>
      </c>
      <c r="J1095" s="19">
        <f t="shared" si="237"/>
        <v>18.191666666666666</v>
      </c>
      <c r="K1095" s="5">
        <f t="shared" si="239"/>
        <v>565.39699999999993</v>
      </c>
    </row>
    <row r="1096" spans="2:11" x14ac:dyDescent="0.25">
      <c r="B1096" s="26" t="s">
        <v>1042</v>
      </c>
      <c r="C1096" s="26"/>
      <c r="D1096" s="26"/>
      <c r="E1096" s="26"/>
      <c r="F1096" s="26"/>
      <c r="G1096" t="s">
        <v>994</v>
      </c>
      <c r="H1096" s="27">
        <v>32000</v>
      </c>
      <c r="I1096" t="s">
        <v>20</v>
      </c>
      <c r="J1096" s="19">
        <f t="shared" si="237"/>
        <v>145.53333333333333</v>
      </c>
      <c r="K1096" s="5">
        <f t="shared" si="239"/>
        <v>4523.1759999999995</v>
      </c>
    </row>
    <row r="1097" spans="2:11" x14ac:dyDescent="0.25">
      <c r="B1097" s="26" t="s">
        <v>1043</v>
      </c>
      <c r="C1097" s="26"/>
      <c r="D1097" s="26"/>
      <c r="E1097" s="26"/>
      <c r="F1097" s="26"/>
      <c r="G1097" t="s">
        <v>994</v>
      </c>
      <c r="H1097" s="27">
        <v>22000</v>
      </c>
      <c r="I1097" t="s">
        <v>20</v>
      </c>
      <c r="J1097" s="19">
        <f t="shared" si="237"/>
        <v>100.05416666666667</v>
      </c>
      <c r="K1097" s="5">
        <f t="shared" si="239"/>
        <v>3109.6835000000001</v>
      </c>
    </row>
    <row r="1098" spans="2:11" x14ac:dyDescent="0.25">
      <c r="B1098" s="26" t="s">
        <v>1044</v>
      </c>
      <c r="C1098" s="26"/>
      <c r="D1098" s="26"/>
      <c r="E1098" s="26"/>
      <c r="F1098" s="26"/>
      <c r="G1098" t="s">
        <v>994</v>
      </c>
      <c r="H1098" s="27">
        <v>13000</v>
      </c>
      <c r="I1098" t="s">
        <v>20</v>
      </c>
      <c r="J1098" s="19">
        <f t="shared" si="237"/>
        <v>59.122916666666661</v>
      </c>
      <c r="K1098" s="5">
        <f t="shared" si="239"/>
        <v>1837.5402499999998</v>
      </c>
    </row>
    <row r="1099" spans="2:11" x14ac:dyDescent="0.25">
      <c r="B1099" s="26" t="s">
        <v>1045</v>
      </c>
      <c r="C1099" s="26"/>
      <c r="D1099" s="26"/>
      <c r="E1099" s="26"/>
      <c r="F1099" s="26"/>
      <c r="G1099" t="s">
        <v>994</v>
      </c>
      <c r="H1099" s="27">
        <v>10000</v>
      </c>
      <c r="I1099" t="s">
        <v>20</v>
      </c>
      <c r="J1099" s="19">
        <f t="shared" si="237"/>
        <v>45.479166666666664</v>
      </c>
      <c r="K1099" s="5">
        <f t="shared" si="239"/>
        <v>1413.4924999999998</v>
      </c>
    </row>
    <row r="1100" spans="2:11" x14ac:dyDescent="0.25">
      <c r="B1100" s="26" t="s">
        <v>1047</v>
      </c>
      <c r="C1100" s="26"/>
      <c r="D1100" s="26"/>
      <c r="E1100" s="26"/>
      <c r="F1100" s="26"/>
      <c r="G1100" t="s">
        <v>994</v>
      </c>
      <c r="H1100" s="27">
        <v>2500</v>
      </c>
      <c r="I1100" t="s">
        <v>20</v>
      </c>
      <c r="J1100" s="19">
        <f t="shared" si="237"/>
        <v>11.369791666666666</v>
      </c>
      <c r="K1100" s="5">
        <f t="shared" si="239"/>
        <v>353.37312499999996</v>
      </c>
    </row>
    <row r="1101" spans="2:11" x14ac:dyDescent="0.25">
      <c r="B1101" s="26" t="s">
        <v>1046</v>
      </c>
      <c r="C1101" s="26"/>
      <c r="D1101" s="26"/>
      <c r="E1101" s="26"/>
      <c r="F1101" s="26"/>
      <c r="G1101" t="s">
        <v>994</v>
      </c>
      <c r="H1101" s="27">
        <v>3500</v>
      </c>
      <c r="I1101" t="s">
        <v>20</v>
      </c>
      <c r="J1101" s="19">
        <f t="shared" si="237"/>
        <v>15.917708333333334</v>
      </c>
      <c r="K1101" s="5">
        <f t="shared" si="239"/>
        <v>494.722375</v>
      </c>
    </row>
    <row r="1102" spans="2:11" x14ac:dyDescent="0.25">
      <c r="B1102" s="26" t="s">
        <v>1048</v>
      </c>
      <c r="C1102" s="26"/>
      <c r="D1102" s="26"/>
      <c r="E1102" s="26"/>
      <c r="F1102" s="26"/>
      <c r="G1102" t="s">
        <v>994</v>
      </c>
      <c r="H1102" s="27">
        <v>31000</v>
      </c>
      <c r="I1102" t="s">
        <v>20</v>
      </c>
      <c r="J1102" s="19">
        <f t="shared" si="237"/>
        <v>140.98541666666668</v>
      </c>
      <c r="K1102" s="5">
        <f t="shared" si="239"/>
        <v>4381.8267500000002</v>
      </c>
    </row>
    <row r="1103" spans="2:11" x14ac:dyDescent="0.25">
      <c r="B1103" s="26" t="s">
        <v>1049</v>
      </c>
      <c r="C1103" s="26"/>
      <c r="D1103" s="26"/>
      <c r="E1103" s="26"/>
      <c r="F1103" s="26"/>
      <c r="G1103" t="s">
        <v>994</v>
      </c>
      <c r="H1103" s="27">
        <v>22000</v>
      </c>
      <c r="I1103" t="s">
        <v>20</v>
      </c>
      <c r="J1103" s="19">
        <f t="shared" si="237"/>
        <v>100.05416666666667</v>
      </c>
      <c r="K1103" s="5">
        <f t="shared" si="239"/>
        <v>3109.6835000000001</v>
      </c>
    </row>
    <row r="1104" spans="2:11" x14ac:dyDescent="0.25">
      <c r="B1104" s="26" t="s">
        <v>1050</v>
      </c>
      <c r="C1104" s="26"/>
      <c r="D1104" s="26"/>
      <c r="E1104" s="26"/>
      <c r="F1104" s="26"/>
      <c r="G1104" t="s">
        <v>994</v>
      </c>
      <c r="H1104" s="27">
        <v>12000</v>
      </c>
      <c r="I1104" t="s">
        <v>20</v>
      </c>
      <c r="J1104" s="19">
        <f t="shared" si="237"/>
        <v>54.574999999999996</v>
      </c>
      <c r="K1104" s="5">
        <f t="shared" si="239"/>
        <v>1696.1909999999998</v>
      </c>
    </row>
    <row r="1105" spans="2:11" x14ac:dyDescent="0.25">
      <c r="B1105" s="26" t="s">
        <v>1051</v>
      </c>
      <c r="C1105" s="26"/>
      <c r="D1105" s="26"/>
      <c r="E1105" s="26"/>
      <c r="F1105" s="26"/>
      <c r="G1105" t="s">
        <v>994</v>
      </c>
      <c r="H1105" s="27">
        <v>8500</v>
      </c>
      <c r="I1105" t="s">
        <v>20</v>
      </c>
      <c r="J1105" s="19">
        <f t="shared" si="237"/>
        <v>38.657291666666666</v>
      </c>
      <c r="K1105" s="5">
        <f t="shared" si="239"/>
        <v>1201.468625</v>
      </c>
    </row>
    <row r="1106" spans="2:11" x14ac:dyDescent="0.25">
      <c r="B1106" s="26" t="s">
        <v>1052</v>
      </c>
      <c r="C1106" s="26"/>
      <c r="D1106" s="26"/>
      <c r="E1106" s="26"/>
      <c r="F1106" s="26"/>
      <c r="G1106" t="s">
        <v>994</v>
      </c>
      <c r="H1106" s="27">
        <v>3500</v>
      </c>
      <c r="I1106" t="s">
        <v>20</v>
      </c>
      <c r="J1106" s="19">
        <f t="shared" si="237"/>
        <v>15.917708333333334</v>
      </c>
      <c r="K1106" s="5">
        <f t="shared" si="239"/>
        <v>494.722375</v>
      </c>
    </row>
    <row r="1107" spans="2:11" x14ac:dyDescent="0.25">
      <c r="B1107" s="26" t="s">
        <v>1053</v>
      </c>
      <c r="C1107" s="26"/>
      <c r="D1107" s="26"/>
      <c r="E1107" s="26"/>
      <c r="F1107" s="26"/>
      <c r="G1107" t="s">
        <v>994</v>
      </c>
      <c r="H1107" s="27">
        <v>2500</v>
      </c>
      <c r="I1107" t="s">
        <v>20</v>
      </c>
      <c r="J1107" s="19">
        <f t="shared" si="237"/>
        <v>11.369791666666666</v>
      </c>
      <c r="K1107" s="5">
        <f t="shared" si="239"/>
        <v>353.37312499999996</v>
      </c>
    </row>
    <row r="1108" spans="2:11" x14ac:dyDescent="0.25">
      <c r="B1108" s="26" t="s">
        <v>1054</v>
      </c>
      <c r="C1108" s="26"/>
      <c r="D1108" s="26"/>
      <c r="E1108" s="26"/>
      <c r="F1108" s="26"/>
      <c r="G1108" t="s">
        <v>994</v>
      </c>
      <c r="H1108" s="27">
        <v>55000</v>
      </c>
      <c r="I1108" t="s">
        <v>20</v>
      </c>
      <c r="J1108" s="19">
        <f t="shared" si="237"/>
        <v>250.13541666666663</v>
      </c>
      <c r="K1108" s="5">
        <f t="shared" si="239"/>
        <v>7774.208749999998</v>
      </c>
    </row>
    <row r="1109" spans="2:11" x14ac:dyDescent="0.25">
      <c r="B1109" s="26" t="s">
        <v>1055</v>
      </c>
      <c r="C1109" s="26"/>
      <c r="D1109" s="26"/>
      <c r="E1109" s="26"/>
      <c r="F1109" s="26"/>
      <c r="G1109" t="s">
        <v>994</v>
      </c>
      <c r="H1109" s="27">
        <v>36000</v>
      </c>
      <c r="I1109" t="s">
        <v>20</v>
      </c>
      <c r="J1109" s="19">
        <f t="shared" si="237"/>
        <v>163.72499999999999</v>
      </c>
      <c r="K1109" s="5">
        <f t="shared" si="239"/>
        <v>5088.5729999999994</v>
      </c>
    </row>
    <row r="1110" spans="2:11" x14ac:dyDescent="0.25">
      <c r="B1110" s="26" t="s">
        <v>1056</v>
      </c>
      <c r="C1110" s="26"/>
      <c r="D1110" s="26"/>
      <c r="E1110" s="26"/>
      <c r="F1110" s="26"/>
      <c r="G1110" t="s">
        <v>994</v>
      </c>
      <c r="H1110" s="27">
        <v>20000</v>
      </c>
      <c r="I1110" t="s">
        <v>20</v>
      </c>
      <c r="J1110" s="19">
        <f t="shared" si="237"/>
        <v>90.958333333333329</v>
      </c>
      <c r="K1110" s="5">
        <f t="shared" si="239"/>
        <v>2826.9849999999997</v>
      </c>
    </row>
    <row r="1111" spans="2:11" x14ac:dyDescent="0.25">
      <c r="B1111" s="26" t="s">
        <v>1057</v>
      </c>
      <c r="C1111" s="26"/>
      <c r="D1111" s="26"/>
      <c r="E1111" s="26"/>
      <c r="F1111" s="26"/>
      <c r="G1111" t="s">
        <v>994</v>
      </c>
      <c r="H1111" s="27">
        <v>15000</v>
      </c>
      <c r="I1111" t="s">
        <v>20</v>
      </c>
      <c r="J1111" s="19">
        <f t="shared" si="237"/>
        <v>68.21875</v>
      </c>
      <c r="K1111" s="5">
        <f t="shared" si="239"/>
        <v>2120.23875</v>
      </c>
    </row>
    <row r="1112" spans="2:11" x14ac:dyDescent="0.25">
      <c r="B1112" s="26" t="s">
        <v>1058</v>
      </c>
      <c r="C1112" s="26"/>
      <c r="D1112" s="26"/>
      <c r="E1112" s="26"/>
      <c r="F1112" s="26"/>
      <c r="G1112" t="s">
        <v>994</v>
      </c>
      <c r="H1112" s="27">
        <v>3500</v>
      </c>
      <c r="I1112" t="s">
        <v>20</v>
      </c>
      <c r="J1112" s="19">
        <f t="shared" si="237"/>
        <v>15.917708333333334</v>
      </c>
      <c r="K1112" s="5">
        <f t="shared" si="239"/>
        <v>494.722375</v>
      </c>
    </row>
    <row r="1113" spans="2:11" ht="15.75" thickBot="1" x14ac:dyDescent="0.3"/>
    <row r="1114" spans="2:11" ht="15.75" thickBot="1" x14ac:dyDescent="0.3">
      <c r="B1114" s="25" t="s">
        <v>1059</v>
      </c>
      <c r="C1114" s="26"/>
      <c r="D1114" s="26"/>
      <c r="E1114" s="26"/>
      <c r="F1114" s="26"/>
    </row>
    <row r="1115" spans="2:11" x14ac:dyDescent="0.25">
      <c r="B1115" s="26" t="s">
        <v>1061</v>
      </c>
      <c r="C1115" s="26"/>
      <c r="D1115" s="26"/>
      <c r="E1115" s="26"/>
      <c r="F1115" s="26"/>
      <c r="G1115" t="s">
        <v>0</v>
      </c>
      <c r="H1115" s="27">
        <v>72000</v>
      </c>
      <c r="I1115" t="s">
        <v>20</v>
      </c>
      <c r="J1115" s="19">
        <f t="shared" ref="J1115" si="240">+H1115/72000*$G$54</f>
        <v>327.45</v>
      </c>
      <c r="K1115" s="5">
        <f t="shared" si="239"/>
        <v>10177.145999999999</v>
      </c>
    </row>
    <row r="1116" spans="2:11" x14ac:dyDescent="0.25">
      <c r="B1116" s="26" t="s">
        <v>1062</v>
      </c>
      <c r="C1116" s="26"/>
      <c r="D1116" s="26"/>
      <c r="E1116" s="26"/>
      <c r="F1116" s="26"/>
      <c r="G1116" t="s">
        <v>0</v>
      </c>
      <c r="H1116" s="27">
        <v>72000</v>
      </c>
      <c r="I1116" t="s">
        <v>20</v>
      </c>
      <c r="J1116" s="19">
        <f t="shared" ref="J1116" si="241">+H1116/72000*$G$54</f>
        <v>327.45</v>
      </c>
      <c r="K1116" s="5">
        <f t="shared" si="239"/>
        <v>10177.145999999999</v>
      </c>
    </row>
    <row r="1117" spans="2:11" x14ac:dyDescent="0.25">
      <c r="B1117" s="26" t="s">
        <v>1063</v>
      </c>
      <c r="C1117" s="26"/>
      <c r="D1117" s="26"/>
      <c r="E1117" s="26"/>
      <c r="F1117" s="26"/>
      <c r="G1117" t="s">
        <v>0</v>
      </c>
      <c r="H1117" s="27">
        <v>5000</v>
      </c>
      <c r="I1117" t="s">
        <v>20</v>
      </c>
      <c r="J1117" s="19">
        <f t="shared" ref="J1117" si="242">+H1117/72000*$G$54</f>
        <v>22.739583333333332</v>
      </c>
      <c r="K1117" s="5">
        <f t="shared" si="239"/>
        <v>706.74624999999992</v>
      </c>
    </row>
    <row r="1118" spans="2:11" x14ac:dyDescent="0.25">
      <c r="B1118" s="26" t="s">
        <v>1064</v>
      </c>
      <c r="C1118" s="26"/>
      <c r="D1118" s="26"/>
      <c r="E1118" s="26"/>
      <c r="F1118" s="26"/>
      <c r="G1118" t="s">
        <v>0</v>
      </c>
      <c r="H1118" s="27">
        <v>3000</v>
      </c>
      <c r="I1118" t="s">
        <v>20</v>
      </c>
      <c r="J1118" s="19">
        <f t="shared" ref="J1118:J1126" si="243">+H1118/72000*$G$54</f>
        <v>13.643749999999999</v>
      </c>
      <c r="K1118" s="5">
        <f t="shared" si="239"/>
        <v>424.04774999999995</v>
      </c>
    </row>
    <row r="1119" spans="2:11" x14ac:dyDescent="0.25">
      <c r="B1119" s="26" t="s">
        <v>1065</v>
      </c>
      <c r="C1119" s="26"/>
      <c r="D1119" s="26"/>
      <c r="E1119" s="26"/>
      <c r="F1119" s="26"/>
      <c r="G1119" t="s">
        <v>0</v>
      </c>
      <c r="H1119" s="27">
        <v>250</v>
      </c>
      <c r="I1119" t="s">
        <v>20</v>
      </c>
      <c r="J1119" s="19">
        <f t="shared" si="243"/>
        <v>1.1369791666666667</v>
      </c>
      <c r="K1119" s="5">
        <f t="shared" si="239"/>
        <v>35.337312499999996</v>
      </c>
    </row>
    <row r="1120" spans="2:11" x14ac:dyDescent="0.25">
      <c r="B1120" s="26" t="s">
        <v>1066</v>
      </c>
      <c r="C1120" s="26"/>
      <c r="D1120" s="26"/>
      <c r="E1120" s="26"/>
      <c r="F1120" s="26"/>
      <c r="G1120" t="s">
        <v>0</v>
      </c>
      <c r="H1120" s="27">
        <v>2000</v>
      </c>
      <c r="I1120" t="s">
        <v>20</v>
      </c>
      <c r="J1120" s="19">
        <f t="shared" si="243"/>
        <v>9.0958333333333332</v>
      </c>
      <c r="K1120" s="5">
        <f t="shared" si="239"/>
        <v>282.69849999999997</v>
      </c>
    </row>
    <row r="1121" spans="2:11" x14ac:dyDescent="0.25">
      <c r="B1121" s="26" t="s">
        <v>1067</v>
      </c>
      <c r="C1121" s="26"/>
      <c r="D1121" s="26"/>
      <c r="E1121" s="26"/>
      <c r="F1121" s="26"/>
      <c r="G1121" t="s">
        <v>1068</v>
      </c>
      <c r="H1121" s="27">
        <v>50</v>
      </c>
      <c r="I1121" t="s">
        <v>20</v>
      </c>
      <c r="J1121" s="19">
        <f t="shared" si="243"/>
        <v>0.22739583333333332</v>
      </c>
      <c r="K1121" s="5">
        <f t="shared" si="239"/>
        <v>7.0674624999999995</v>
      </c>
    </row>
    <row r="1122" spans="2:11" x14ac:dyDescent="0.25">
      <c r="B1122" s="26" t="s">
        <v>1069</v>
      </c>
      <c r="C1122" s="26"/>
      <c r="D1122" s="26"/>
      <c r="E1122" s="26"/>
      <c r="F1122" s="26"/>
      <c r="G1122" t="s">
        <v>1068</v>
      </c>
      <c r="H1122" s="27">
        <v>80</v>
      </c>
      <c r="I1122" t="s">
        <v>20</v>
      </c>
      <c r="J1122" s="19">
        <f t="shared" si="243"/>
        <v>0.36383333333333334</v>
      </c>
      <c r="K1122" s="5">
        <f t="shared" si="239"/>
        <v>11.30794</v>
      </c>
    </row>
    <row r="1123" spans="2:11" x14ac:dyDescent="0.25">
      <c r="B1123" s="26" t="s">
        <v>1070</v>
      </c>
      <c r="C1123" s="26"/>
      <c r="D1123" s="26"/>
      <c r="E1123" s="26"/>
      <c r="F1123" s="26"/>
      <c r="G1123" t="s">
        <v>0</v>
      </c>
      <c r="H1123" s="27">
        <v>6000</v>
      </c>
      <c r="I1123" t="s">
        <v>20</v>
      </c>
      <c r="J1123" s="19">
        <f t="shared" si="243"/>
        <v>27.287499999999998</v>
      </c>
      <c r="K1123" s="5">
        <f t="shared" si="239"/>
        <v>848.0954999999999</v>
      </c>
    </row>
    <row r="1124" spans="2:11" x14ac:dyDescent="0.25">
      <c r="B1124" s="26" t="s">
        <v>1071</v>
      </c>
      <c r="C1124" s="26"/>
      <c r="D1124" s="26"/>
      <c r="E1124" s="26"/>
      <c r="F1124" s="26"/>
      <c r="G1124" t="s">
        <v>0</v>
      </c>
      <c r="H1124" s="27">
        <v>300</v>
      </c>
      <c r="I1124" t="s">
        <v>20</v>
      </c>
      <c r="J1124" s="19">
        <f t="shared" si="243"/>
        <v>1.3643749999999999</v>
      </c>
      <c r="K1124" s="5">
        <f t="shared" si="239"/>
        <v>42.404774999999994</v>
      </c>
    </row>
    <row r="1125" spans="2:11" x14ac:dyDescent="0.25">
      <c r="B1125" s="26" t="s">
        <v>1072</v>
      </c>
      <c r="C1125" s="26"/>
      <c r="D1125" s="26"/>
      <c r="E1125" s="26"/>
      <c r="F1125" s="26"/>
      <c r="G1125" t="s">
        <v>0</v>
      </c>
      <c r="H1125" s="27">
        <v>150</v>
      </c>
      <c r="I1125" t="s">
        <v>20</v>
      </c>
      <c r="J1125" s="19">
        <f t="shared" si="243"/>
        <v>0.68218749999999995</v>
      </c>
      <c r="K1125" s="5">
        <f t="shared" si="239"/>
        <v>21.202387499999997</v>
      </c>
    </row>
    <row r="1126" spans="2:11" x14ac:dyDescent="0.25">
      <c r="B1126" s="26" t="s">
        <v>1073</v>
      </c>
      <c r="C1126" s="26"/>
      <c r="D1126" s="26"/>
      <c r="E1126" s="26"/>
      <c r="F1126" s="26"/>
      <c r="G1126" t="s">
        <v>0</v>
      </c>
      <c r="H1126" s="27">
        <v>75</v>
      </c>
      <c r="I1126" t="s">
        <v>20</v>
      </c>
      <c r="J1126" s="19">
        <f t="shared" si="243"/>
        <v>0.34109374999999997</v>
      </c>
      <c r="K1126" s="5">
        <f t="shared" si="239"/>
        <v>10.601193749999998</v>
      </c>
    </row>
    <row r="1127" spans="2:11" ht="15.75" thickBot="1" x14ac:dyDescent="0.3"/>
    <row r="1128" spans="2:11" ht="15.75" thickBot="1" x14ac:dyDescent="0.3">
      <c r="B1128" s="25" t="s">
        <v>1074</v>
      </c>
      <c r="C1128" s="26"/>
      <c r="D1128" s="26"/>
      <c r="E1128" s="26"/>
      <c r="F1128" s="26"/>
    </row>
    <row r="1129" spans="2:11" x14ac:dyDescent="0.25">
      <c r="B1129" s="26" t="s">
        <v>1075</v>
      </c>
      <c r="C1129" s="26"/>
      <c r="D1129" s="26"/>
      <c r="E1129" s="26"/>
      <c r="F1129" s="26"/>
      <c r="G1129" t="s">
        <v>88</v>
      </c>
      <c r="H1129" s="27">
        <v>30000</v>
      </c>
      <c r="I1129" t="s">
        <v>20</v>
      </c>
      <c r="J1129" s="19">
        <f t="shared" ref="J1129" si="244">+H1129/72000*$G$54</f>
        <v>136.4375</v>
      </c>
      <c r="K1129" s="5">
        <f t="shared" si="239"/>
        <v>4240.4775</v>
      </c>
    </row>
    <row r="1130" spans="2:11" x14ac:dyDescent="0.25">
      <c r="B1130" s="26" t="s">
        <v>1076</v>
      </c>
      <c r="C1130" s="26"/>
      <c r="D1130" s="26"/>
      <c r="E1130" s="26"/>
      <c r="F1130" s="26"/>
      <c r="G1130" t="s">
        <v>281</v>
      </c>
      <c r="H1130" s="27">
        <v>25000</v>
      </c>
      <c r="I1130" t="s">
        <v>20</v>
      </c>
      <c r="J1130" s="19">
        <f t="shared" ref="J1130:J1135" si="245">+H1130/72000*$G$54</f>
        <v>113.69791666666666</v>
      </c>
      <c r="K1130" s="5">
        <f t="shared" si="239"/>
        <v>3533.7312499999994</v>
      </c>
    </row>
    <row r="1131" spans="2:11" x14ac:dyDescent="0.25">
      <c r="B1131" s="26" t="s">
        <v>1077</v>
      </c>
      <c r="C1131" s="26"/>
      <c r="D1131" s="26"/>
      <c r="E1131" s="26"/>
      <c r="F1131" s="26"/>
      <c r="G1131" t="s">
        <v>88</v>
      </c>
      <c r="H1131" s="27">
        <v>25000</v>
      </c>
      <c r="I1131" t="s">
        <v>20</v>
      </c>
      <c r="J1131" s="19">
        <f t="shared" si="245"/>
        <v>113.69791666666666</v>
      </c>
      <c r="K1131" s="5">
        <f t="shared" si="239"/>
        <v>3533.7312499999994</v>
      </c>
    </row>
    <row r="1132" spans="2:11" x14ac:dyDescent="0.25">
      <c r="B1132" s="26" t="s">
        <v>1078</v>
      </c>
      <c r="C1132" s="26"/>
      <c r="D1132" s="26"/>
      <c r="E1132" s="26"/>
      <c r="F1132" s="26"/>
      <c r="G1132" t="s">
        <v>281</v>
      </c>
      <c r="H1132" s="27">
        <v>20000</v>
      </c>
      <c r="I1132" t="s">
        <v>20</v>
      </c>
      <c r="J1132" s="19">
        <f t="shared" si="245"/>
        <v>90.958333333333329</v>
      </c>
      <c r="K1132" s="5">
        <f t="shared" si="239"/>
        <v>2826.9849999999997</v>
      </c>
    </row>
    <row r="1133" spans="2:11" x14ac:dyDescent="0.25">
      <c r="B1133" s="26" t="s">
        <v>1079</v>
      </c>
      <c r="C1133" s="26"/>
      <c r="D1133" s="26"/>
      <c r="E1133" s="26"/>
      <c r="F1133" s="26"/>
      <c r="G1133" t="s">
        <v>1080</v>
      </c>
      <c r="H1133" s="27">
        <v>20000</v>
      </c>
      <c r="I1133" t="s">
        <v>20</v>
      </c>
      <c r="J1133" s="19">
        <f t="shared" si="245"/>
        <v>90.958333333333329</v>
      </c>
      <c r="K1133" s="5">
        <f t="shared" si="239"/>
        <v>2826.9849999999997</v>
      </c>
    </row>
    <row r="1134" spans="2:11" x14ac:dyDescent="0.25">
      <c r="B1134" s="26" t="s">
        <v>1081</v>
      </c>
      <c r="C1134" s="26"/>
      <c r="D1134" s="26"/>
      <c r="E1134" s="26"/>
      <c r="F1134" s="26"/>
      <c r="G1134" t="s">
        <v>88</v>
      </c>
      <c r="H1134" s="27">
        <v>15000</v>
      </c>
      <c r="I1134" t="s">
        <v>20</v>
      </c>
      <c r="J1134" s="19">
        <f t="shared" si="245"/>
        <v>68.21875</v>
      </c>
      <c r="K1134" s="5">
        <f t="shared" si="239"/>
        <v>2120.23875</v>
      </c>
    </row>
    <row r="1135" spans="2:11" x14ac:dyDescent="0.25">
      <c r="B1135" s="26" t="s">
        <v>1082</v>
      </c>
      <c r="C1135" s="26"/>
      <c r="D1135" s="26"/>
      <c r="E1135" s="26"/>
      <c r="F1135" s="26"/>
      <c r="G1135" t="s">
        <v>281</v>
      </c>
      <c r="H1135" s="27">
        <v>1000</v>
      </c>
      <c r="I1135" t="s">
        <v>20</v>
      </c>
      <c r="J1135" s="19">
        <f t="shared" si="245"/>
        <v>4.5479166666666666</v>
      </c>
      <c r="K1135" s="5">
        <f t="shared" si="239"/>
        <v>141.34924999999998</v>
      </c>
    </row>
    <row r="1136" spans="2:11" ht="15.75" thickBot="1" x14ac:dyDescent="0.3">
      <c r="J1136" s="19"/>
    </row>
    <row r="1137" spans="2:11" ht="15.75" thickBot="1" x14ac:dyDescent="0.3">
      <c r="B1137" s="25" t="s">
        <v>1083</v>
      </c>
      <c r="C1137" s="26"/>
      <c r="D1137" s="26"/>
      <c r="E1137" s="26"/>
      <c r="F1137" s="26"/>
    </row>
    <row r="1138" spans="2:11" x14ac:dyDescent="0.25">
      <c r="B1138" s="26" t="s">
        <v>1084</v>
      </c>
      <c r="C1138" s="26"/>
      <c r="D1138" s="26"/>
      <c r="E1138" s="26"/>
      <c r="F1138" s="26"/>
      <c r="G1138" t="s">
        <v>88</v>
      </c>
      <c r="H1138" s="27">
        <v>100000</v>
      </c>
      <c r="I1138" t="s">
        <v>20</v>
      </c>
      <c r="J1138" s="19">
        <f t="shared" ref="J1138" si="246">+H1138/72000*$G$54</f>
        <v>454.79166666666663</v>
      </c>
      <c r="K1138" s="5">
        <f t="shared" si="239"/>
        <v>14134.924999999997</v>
      </c>
    </row>
    <row r="1139" spans="2:11" x14ac:dyDescent="0.25">
      <c r="B1139" s="26" t="s">
        <v>1085</v>
      </c>
      <c r="C1139" s="26"/>
      <c r="D1139" s="26"/>
      <c r="E1139" s="26"/>
      <c r="F1139" s="26"/>
      <c r="G1139" t="s">
        <v>88</v>
      </c>
      <c r="H1139" s="27">
        <v>36000</v>
      </c>
      <c r="I1139" t="s">
        <v>20</v>
      </c>
      <c r="J1139" s="19">
        <f t="shared" ref="J1139" si="247">+H1139/72000*$G$54</f>
        <v>163.72499999999999</v>
      </c>
      <c r="K1139" s="5">
        <f t="shared" si="239"/>
        <v>5088.5729999999994</v>
      </c>
    </row>
    <row r="1140" spans="2:11" x14ac:dyDescent="0.25">
      <c r="B1140" s="26" t="s">
        <v>1086</v>
      </c>
      <c r="C1140" s="26"/>
      <c r="D1140" s="26"/>
      <c r="E1140" s="26"/>
      <c r="F1140" s="26"/>
      <c r="G1140" t="s">
        <v>281</v>
      </c>
      <c r="H1140" s="27">
        <v>36000</v>
      </c>
      <c r="I1140" t="s">
        <v>20</v>
      </c>
      <c r="J1140" s="19">
        <f t="shared" ref="J1140" si="248">+H1140/72000*$G$54</f>
        <v>163.72499999999999</v>
      </c>
      <c r="K1140" s="5">
        <f t="shared" si="239"/>
        <v>5088.5729999999994</v>
      </c>
    </row>
    <row r="1141" spans="2:11" x14ac:dyDescent="0.25">
      <c r="B1141" s="26" t="s">
        <v>1087</v>
      </c>
      <c r="C1141" s="26"/>
      <c r="D1141" s="26"/>
      <c r="E1141" s="26"/>
      <c r="F1141" s="26"/>
      <c r="G1141" t="s">
        <v>88</v>
      </c>
      <c r="H1141" s="27">
        <v>36000</v>
      </c>
      <c r="I1141" t="s">
        <v>20</v>
      </c>
      <c r="J1141" s="19">
        <f t="shared" ref="J1141:J1157" si="249">+H1141/72000*$G$54</f>
        <v>163.72499999999999</v>
      </c>
      <c r="K1141" s="5">
        <f t="shared" si="239"/>
        <v>5088.5729999999994</v>
      </c>
    </row>
    <row r="1142" spans="2:11" x14ac:dyDescent="0.25">
      <c r="B1142" s="26" t="s">
        <v>1088</v>
      </c>
      <c r="C1142" s="26"/>
      <c r="D1142" s="26"/>
      <c r="E1142" s="26"/>
      <c r="F1142" s="26"/>
      <c r="G1142" t="s">
        <v>281</v>
      </c>
      <c r="H1142" s="27">
        <v>10000</v>
      </c>
      <c r="I1142" t="s">
        <v>20</v>
      </c>
      <c r="J1142" s="19">
        <f t="shared" si="249"/>
        <v>45.479166666666664</v>
      </c>
      <c r="K1142" s="5">
        <f t="shared" si="239"/>
        <v>1413.4924999999998</v>
      </c>
    </row>
    <row r="1143" spans="2:11" x14ac:dyDescent="0.25">
      <c r="B1143" s="26" t="s">
        <v>1089</v>
      </c>
      <c r="C1143" s="26"/>
      <c r="D1143" s="26"/>
      <c r="E1143" s="26"/>
      <c r="F1143" s="26"/>
      <c r="G1143" t="s">
        <v>88</v>
      </c>
      <c r="H1143" s="27">
        <v>25000</v>
      </c>
      <c r="I1143" t="s">
        <v>20</v>
      </c>
      <c r="J1143" s="19">
        <f t="shared" si="249"/>
        <v>113.69791666666666</v>
      </c>
      <c r="K1143" s="5">
        <f t="shared" si="239"/>
        <v>3533.7312499999994</v>
      </c>
    </row>
    <row r="1144" spans="2:11" x14ac:dyDescent="0.25">
      <c r="B1144" s="26" t="s">
        <v>1090</v>
      </c>
      <c r="C1144" s="26"/>
      <c r="D1144" s="26"/>
      <c r="E1144" s="26"/>
      <c r="F1144" s="26"/>
      <c r="G1144" t="s">
        <v>88</v>
      </c>
      <c r="H1144" s="27">
        <v>60000</v>
      </c>
      <c r="I1144" t="s">
        <v>20</v>
      </c>
      <c r="J1144" s="19">
        <f t="shared" si="249"/>
        <v>272.875</v>
      </c>
      <c r="K1144" s="5">
        <f t="shared" si="239"/>
        <v>8480.9549999999999</v>
      </c>
    </row>
    <row r="1145" spans="2:11" x14ac:dyDescent="0.25">
      <c r="B1145" s="26" t="s">
        <v>1091</v>
      </c>
      <c r="C1145" s="26"/>
      <c r="D1145" s="26"/>
      <c r="E1145" s="26"/>
      <c r="F1145" s="26"/>
      <c r="G1145" t="s">
        <v>281</v>
      </c>
      <c r="H1145" s="27">
        <v>30000</v>
      </c>
      <c r="I1145" t="s">
        <v>20</v>
      </c>
      <c r="J1145" s="19">
        <f t="shared" si="249"/>
        <v>136.4375</v>
      </c>
      <c r="K1145" s="5">
        <f t="shared" si="239"/>
        <v>4240.4775</v>
      </c>
    </row>
    <row r="1146" spans="2:11" x14ac:dyDescent="0.25">
      <c r="B1146" s="26" t="s">
        <v>1092</v>
      </c>
      <c r="C1146" s="26"/>
      <c r="D1146" s="26"/>
      <c r="E1146" s="26"/>
      <c r="F1146" s="26"/>
      <c r="G1146" t="s">
        <v>88</v>
      </c>
      <c r="H1146" s="27">
        <v>12000</v>
      </c>
      <c r="I1146" t="s">
        <v>20</v>
      </c>
      <c r="J1146" s="19">
        <f t="shared" si="249"/>
        <v>54.574999999999996</v>
      </c>
      <c r="K1146" s="5">
        <f t="shared" si="239"/>
        <v>1696.1909999999998</v>
      </c>
    </row>
    <row r="1147" spans="2:11" x14ac:dyDescent="0.25">
      <c r="B1147" s="26" t="s">
        <v>1093</v>
      </c>
      <c r="C1147" s="26"/>
      <c r="D1147" s="26"/>
      <c r="E1147" s="26"/>
      <c r="F1147" s="26"/>
      <c r="G1147" t="s">
        <v>88</v>
      </c>
      <c r="H1147" s="27">
        <v>20000</v>
      </c>
      <c r="I1147" t="s">
        <v>20</v>
      </c>
      <c r="J1147" s="19">
        <f t="shared" si="249"/>
        <v>90.958333333333329</v>
      </c>
      <c r="K1147" s="5">
        <f t="shared" si="239"/>
        <v>2826.9849999999997</v>
      </c>
    </row>
    <row r="1148" spans="2:11" x14ac:dyDescent="0.25">
      <c r="B1148" s="26" t="s">
        <v>1094</v>
      </c>
      <c r="C1148" s="26"/>
      <c r="D1148" s="26"/>
      <c r="E1148" s="26"/>
      <c r="F1148" s="26"/>
      <c r="G1148" t="s">
        <v>88</v>
      </c>
      <c r="H1148" s="27">
        <v>15000</v>
      </c>
      <c r="I1148" t="s">
        <v>20</v>
      </c>
      <c r="J1148" s="19">
        <f t="shared" si="249"/>
        <v>68.21875</v>
      </c>
      <c r="K1148" s="5">
        <f t="shared" si="239"/>
        <v>2120.23875</v>
      </c>
    </row>
    <row r="1149" spans="2:11" x14ac:dyDescent="0.25">
      <c r="B1149" s="26" t="s">
        <v>1095</v>
      </c>
      <c r="C1149" s="26"/>
      <c r="D1149" s="26"/>
      <c r="E1149" s="26"/>
      <c r="F1149" s="26"/>
      <c r="G1149" t="s">
        <v>88</v>
      </c>
      <c r="H1149" s="27">
        <v>7000</v>
      </c>
      <c r="I1149" t="s">
        <v>20</v>
      </c>
      <c r="J1149" s="19">
        <f t="shared" si="249"/>
        <v>31.835416666666667</v>
      </c>
      <c r="K1149" s="5">
        <f t="shared" si="239"/>
        <v>989.44475</v>
      </c>
    </row>
    <row r="1150" spans="2:11" x14ac:dyDescent="0.25">
      <c r="B1150" s="26" t="s">
        <v>1096</v>
      </c>
      <c r="C1150" s="26"/>
      <c r="D1150" s="26"/>
      <c r="E1150" s="26"/>
      <c r="F1150" s="26"/>
      <c r="G1150" t="s">
        <v>281</v>
      </c>
      <c r="H1150" s="27">
        <v>5000</v>
      </c>
      <c r="I1150" t="s">
        <v>20</v>
      </c>
      <c r="J1150" s="19">
        <f t="shared" si="249"/>
        <v>22.739583333333332</v>
      </c>
      <c r="K1150" s="5">
        <f t="shared" si="239"/>
        <v>706.74624999999992</v>
      </c>
    </row>
    <row r="1151" spans="2:11" x14ac:dyDescent="0.25">
      <c r="B1151" s="26" t="s">
        <v>1097</v>
      </c>
      <c r="C1151" s="26"/>
      <c r="D1151" s="26"/>
      <c r="E1151" s="26"/>
      <c r="F1151" s="26"/>
      <c r="G1151" t="s">
        <v>1098</v>
      </c>
      <c r="H1151" s="27">
        <v>10000</v>
      </c>
      <c r="I1151" t="s">
        <v>20</v>
      </c>
      <c r="J1151" s="19">
        <f t="shared" si="249"/>
        <v>45.479166666666664</v>
      </c>
      <c r="K1151" s="5">
        <f t="shared" si="239"/>
        <v>1413.4924999999998</v>
      </c>
    </row>
    <row r="1152" spans="2:11" x14ac:dyDescent="0.25">
      <c r="B1152" s="26" t="s">
        <v>1099</v>
      </c>
      <c r="C1152" s="26"/>
      <c r="D1152" s="26"/>
      <c r="E1152" s="26"/>
      <c r="F1152" s="26"/>
      <c r="G1152" t="s">
        <v>88</v>
      </c>
      <c r="H1152" s="27">
        <v>5000</v>
      </c>
      <c r="I1152" t="s">
        <v>20</v>
      </c>
      <c r="J1152" s="19">
        <f t="shared" si="249"/>
        <v>22.739583333333332</v>
      </c>
      <c r="K1152" s="5">
        <f t="shared" si="239"/>
        <v>706.74624999999992</v>
      </c>
    </row>
    <row r="1153" spans="2:11" x14ac:dyDescent="0.25">
      <c r="B1153" s="26" t="s">
        <v>1100</v>
      </c>
      <c r="C1153" s="26"/>
      <c r="D1153" s="26"/>
      <c r="E1153" s="26"/>
      <c r="F1153" s="26"/>
      <c r="G1153" t="s">
        <v>281</v>
      </c>
      <c r="H1153" s="27">
        <v>2000</v>
      </c>
      <c r="I1153" t="s">
        <v>20</v>
      </c>
      <c r="J1153" s="19">
        <f t="shared" si="249"/>
        <v>9.0958333333333332</v>
      </c>
      <c r="K1153" s="5">
        <f t="shared" si="239"/>
        <v>282.69849999999997</v>
      </c>
    </row>
    <row r="1154" spans="2:11" x14ac:dyDescent="0.25">
      <c r="B1154" s="26" t="s">
        <v>1101</v>
      </c>
      <c r="C1154" s="26"/>
      <c r="D1154" s="26"/>
      <c r="E1154" s="26"/>
      <c r="F1154" s="26"/>
      <c r="G1154" t="s">
        <v>88</v>
      </c>
      <c r="H1154" s="27">
        <v>500</v>
      </c>
      <c r="I1154" t="s">
        <v>20</v>
      </c>
      <c r="J1154" s="19">
        <f t="shared" si="249"/>
        <v>2.2739583333333333</v>
      </c>
      <c r="K1154" s="5">
        <f t="shared" si="239"/>
        <v>70.674624999999992</v>
      </c>
    </row>
    <row r="1155" spans="2:11" x14ac:dyDescent="0.25">
      <c r="B1155" s="26" t="s">
        <v>1102</v>
      </c>
      <c r="C1155" s="26"/>
      <c r="D1155" s="26"/>
      <c r="E1155" s="26"/>
      <c r="F1155" s="26"/>
      <c r="G1155" t="s">
        <v>281</v>
      </c>
      <c r="H1155" s="27">
        <v>400</v>
      </c>
      <c r="I1155" t="s">
        <v>20</v>
      </c>
      <c r="J1155" s="19">
        <f t="shared" si="249"/>
        <v>1.8191666666666666</v>
      </c>
      <c r="K1155" s="5">
        <f t="shared" si="239"/>
        <v>56.539699999999996</v>
      </c>
    </row>
    <row r="1156" spans="2:11" x14ac:dyDescent="0.25">
      <c r="B1156" s="26" t="s">
        <v>1103</v>
      </c>
      <c r="C1156" s="26"/>
      <c r="D1156" s="26"/>
      <c r="E1156" s="26"/>
      <c r="F1156" s="26"/>
      <c r="G1156" t="s">
        <v>88</v>
      </c>
      <c r="H1156" s="27">
        <v>500</v>
      </c>
      <c r="I1156" t="s">
        <v>20</v>
      </c>
      <c r="J1156" s="19">
        <f t="shared" si="249"/>
        <v>2.2739583333333333</v>
      </c>
      <c r="K1156" s="5">
        <f t="shared" ref="K1156:K1186" si="250">$K$54*J1156</f>
        <v>70.674624999999992</v>
      </c>
    </row>
    <row r="1157" spans="2:11" x14ac:dyDescent="0.25">
      <c r="B1157" s="26" t="s">
        <v>1104</v>
      </c>
      <c r="C1157" s="26"/>
      <c r="D1157" s="26"/>
      <c r="E1157" s="26"/>
      <c r="F1157" s="26"/>
      <c r="G1157" t="s">
        <v>281</v>
      </c>
      <c r="H1157" s="27">
        <v>400</v>
      </c>
      <c r="I1157" t="s">
        <v>20</v>
      </c>
      <c r="J1157" s="19">
        <f t="shared" si="249"/>
        <v>1.8191666666666666</v>
      </c>
      <c r="K1157" s="5">
        <f t="shared" si="250"/>
        <v>56.539699999999996</v>
      </c>
    </row>
    <row r="1158" spans="2:11" ht="15.75" thickBot="1" x14ac:dyDescent="0.3"/>
    <row r="1159" spans="2:11" ht="15.75" thickBot="1" x14ac:dyDescent="0.3">
      <c r="B1159" s="25" t="s">
        <v>1105</v>
      </c>
      <c r="C1159" s="26"/>
      <c r="D1159" s="26"/>
      <c r="E1159" s="26"/>
      <c r="F1159" s="26"/>
    </row>
    <row r="1160" spans="2:11" x14ac:dyDescent="0.25">
      <c r="B1160" s="26" t="s">
        <v>1106</v>
      </c>
      <c r="C1160" s="26"/>
      <c r="D1160" s="26"/>
      <c r="E1160" s="26"/>
      <c r="F1160" s="26"/>
      <c r="G1160" t="s">
        <v>1107</v>
      </c>
      <c r="H1160" s="27">
        <v>250</v>
      </c>
      <c r="I1160" t="s">
        <v>20</v>
      </c>
      <c r="J1160" s="19">
        <f t="shared" ref="J1160" si="251">+H1160/72000*$G$54</f>
        <v>1.1369791666666667</v>
      </c>
      <c r="K1160" s="5">
        <f t="shared" si="250"/>
        <v>35.337312499999996</v>
      </c>
    </row>
    <row r="1161" spans="2:11" x14ac:dyDescent="0.25">
      <c r="B1161" s="26" t="s">
        <v>1108</v>
      </c>
      <c r="C1161" s="26"/>
      <c r="D1161" s="26"/>
      <c r="E1161" s="26"/>
      <c r="F1161" s="26"/>
      <c r="G1161" t="s">
        <v>1107</v>
      </c>
      <c r="H1161" s="27">
        <v>250</v>
      </c>
      <c r="I1161" t="s">
        <v>20</v>
      </c>
      <c r="J1161" s="19">
        <f t="shared" ref="J1161" si="252">+H1161/72000*$G$54</f>
        <v>1.1369791666666667</v>
      </c>
      <c r="K1161" s="5">
        <f t="shared" si="250"/>
        <v>35.337312499999996</v>
      </c>
    </row>
    <row r="1162" spans="2:11" x14ac:dyDescent="0.25">
      <c r="B1162" s="26" t="s">
        <v>1109</v>
      </c>
      <c r="C1162" s="26"/>
      <c r="D1162" s="26"/>
      <c r="E1162" s="26"/>
      <c r="F1162" s="26"/>
      <c r="G1162" t="s">
        <v>1107</v>
      </c>
      <c r="H1162" s="27">
        <v>200</v>
      </c>
      <c r="I1162" t="s">
        <v>20</v>
      </c>
      <c r="J1162" s="19">
        <f t="shared" ref="J1162" si="253">+H1162/72000*$G$54</f>
        <v>0.9095833333333333</v>
      </c>
      <c r="K1162" s="5">
        <f t="shared" si="250"/>
        <v>28.269849999999998</v>
      </c>
    </row>
    <row r="1163" spans="2:11" x14ac:dyDescent="0.25">
      <c r="B1163" s="26" t="s">
        <v>1110</v>
      </c>
      <c r="C1163" s="26"/>
      <c r="D1163" s="26"/>
      <c r="E1163" s="26"/>
      <c r="F1163" s="26"/>
      <c r="G1163" t="s">
        <v>1107</v>
      </c>
      <c r="H1163" s="27">
        <v>150</v>
      </c>
      <c r="I1163" t="s">
        <v>20</v>
      </c>
      <c r="J1163" s="19">
        <f t="shared" ref="J1163" si="254">+H1163/72000*$G$54</f>
        <v>0.68218749999999995</v>
      </c>
      <c r="K1163" s="5">
        <f t="shared" si="250"/>
        <v>21.202387499999997</v>
      </c>
    </row>
    <row r="1164" spans="2:11" x14ac:dyDescent="0.25">
      <c r="B1164" s="26" t="s">
        <v>1111</v>
      </c>
      <c r="C1164" s="26"/>
      <c r="D1164" s="26"/>
      <c r="E1164" s="26"/>
      <c r="F1164" s="26"/>
      <c r="G1164" t="s">
        <v>1107</v>
      </c>
      <c r="H1164" s="27">
        <v>100</v>
      </c>
      <c r="I1164" t="s">
        <v>20</v>
      </c>
      <c r="J1164" s="19">
        <f t="shared" ref="J1164" si="255">+H1164/72000*$G$54</f>
        <v>0.45479166666666665</v>
      </c>
      <c r="K1164" s="5">
        <f t="shared" si="250"/>
        <v>14.134924999999999</v>
      </c>
    </row>
    <row r="1165" spans="2:11" x14ac:dyDescent="0.25">
      <c r="B1165" s="26" t="s">
        <v>1112</v>
      </c>
      <c r="C1165" s="26"/>
      <c r="D1165" s="26"/>
      <c r="E1165" s="26"/>
      <c r="F1165" s="26"/>
      <c r="G1165" t="s">
        <v>1107</v>
      </c>
      <c r="H1165" s="27">
        <v>100</v>
      </c>
      <c r="I1165" t="s">
        <v>20</v>
      </c>
      <c r="J1165" s="19">
        <f t="shared" ref="J1165" si="256">+H1165/72000*$G$54</f>
        <v>0.45479166666666665</v>
      </c>
      <c r="K1165" s="5">
        <f t="shared" si="250"/>
        <v>14.134924999999999</v>
      </c>
    </row>
    <row r="1166" spans="2:11" x14ac:dyDescent="0.25">
      <c r="B1166" s="26" t="s">
        <v>1113</v>
      </c>
      <c r="C1166" s="26"/>
      <c r="D1166" s="26"/>
      <c r="E1166" s="26"/>
      <c r="F1166" s="26"/>
      <c r="G1166" t="s">
        <v>1107</v>
      </c>
      <c r="H1166" s="27">
        <v>75</v>
      </c>
      <c r="I1166" t="s">
        <v>20</v>
      </c>
      <c r="J1166" s="19">
        <f t="shared" ref="J1166:J1178" si="257">+H1166/72000*$G$54</f>
        <v>0.34109374999999997</v>
      </c>
      <c r="K1166" s="5">
        <f t="shared" si="250"/>
        <v>10.601193749999998</v>
      </c>
    </row>
    <row r="1167" spans="2:11" x14ac:dyDescent="0.25">
      <c r="B1167" s="26" t="s">
        <v>1114</v>
      </c>
      <c r="C1167" s="26"/>
      <c r="D1167" s="26"/>
      <c r="E1167" s="26"/>
      <c r="F1167" s="26"/>
      <c r="G1167" t="s">
        <v>1107</v>
      </c>
      <c r="H1167" s="27">
        <v>200</v>
      </c>
      <c r="I1167" t="s">
        <v>20</v>
      </c>
      <c r="J1167" s="19">
        <f t="shared" si="257"/>
        <v>0.9095833333333333</v>
      </c>
      <c r="K1167" s="5">
        <f t="shared" si="250"/>
        <v>28.269849999999998</v>
      </c>
    </row>
    <row r="1168" spans="2:11" x14ac:dyDescent="0.25">
      <c r="B1168" s="26" t="s">
        <v>1115</v>
      </c>
      <c r="C1168" s="26"/>
      <c r="D1168" s="26"/>
      <c r="E1168" s="26"/>
      <c r="F1168" s="26"/>
      <c r="G1168" t="s">
        <v>1107</v>
      </c>
      <c r="H1168" s="27">
        <v>60</v>
      </c>
      <c r="I1168" t="s">
        <v>20</v>
      </c>
      <c r="J1168" s="19">
        <f t="shared" si="257"/>
        <v>0.27287500000000003</v>
      </c>
      <c r="K1168" s="5">
        <f t="shared" si="250"/>
        <v>8.4809549999999998</v>
      </c>
    </row>
    <row r="1169" spans="2:11" x14ac:dyDescent="0.25">
      <c r="B1169" s="26" t="s">
        <v>1117</v>
      </c>
      <c r="C1169" s="26"/>
      <c r="D1169" s="26"/>
      <c r="E1169" s="26"/>
      <c r="F1169" s="26"/>
      <c r="G1169" t="s">
        <v>1107</v>
      </c>
      <c r="H1169" s="27">
        <v>40</v>
      </c>
      <c r="I1169" t="s">
        <v>20</v>
      </c>
      <c r="J1169" s="19">
        <f t="shared" si="257"/>
        <v>0.18191666666666667</v>
      </c>
      <c r="K1169" s="5">
        <f t="shared" si="250"/>
        <v>5.6539700000000002</v>
      </c>
    </row>
    <row r="1170" spans="2:11" x14ac:dyDescent="0.25">
      <c r="B1170" s="26" t="s">
        <v>1118</v>
      </c>
      <c r="C1170" s="26"/>
      <c r="D1170" s="26"/>
      <c r="E1170" s="26"/>
      <c r="F1170" s="26"/>
      <c r="G1170" t="s">
        <v>1107</v>
      </c>
      <c r="H1170" s="27">
        <v>75</v>
      </c>
      <c r="I1170" t="s">
        <v>20</v>
      </c>
      <c r="J1170" s="19">
        <f t="shared" si="257"/>
        <v>0.34109374999999997</v>
      </c>
      <c r="K1170" s="5">
        <f t="shared" si="250"/>
        <v>10.601193749999998</v>
      </c>
    </row>
    <row r="1171" spans="2:11" x14ac:dyDescent="0.25">
      <c r="B1171" s="26" t="s">
        <v>1119</v>
      </c>
      <c r="C1171" s="26"/>
      <c r="D1171" s="26"/>
      <c r="E1171" s="26"/>
      <c r="F1171" s="26"/>
      <c r="G1171" t="s">
        <v>1107</v>
      </c>
      <c r="H1171" s="27">
        <v>150</v>
      </c>
      <c r="I1171" t="s">
        <v>20</v>
      </c>
      <c r="J1171" s="19">
        <f t="shared" si="257"/>
        <v>0.68218749999999995</v>
      </c>
      <c r="K1171" s="5">
        <f t="shared" si="250"/>
        <v>21.202387499999997</v>
      </c>
    </row>
    <row r="1172" spans="2:11" x14ac:dyDescent="0.25">
      <c r="B1172" s="26" t="s">
        <v>1120</v>
      </c>
      <c r="C1172" s="26"/>
      <c r="D1172" s="26"/>
      <c r="E1172" s="26"/>
      <c r="F1172" s="26"/>
      <c r="G1172" t="s">
        <v>1107</v>
      </c>
      <c r="H1172" s="27">
        <v>100</v>
      </c>
      <c r="I1172" t="s">
        <v>20</v>
      </c>
      <c r="J1172" s="19">
        <f t="shared" si="257"/>
        <v>0.45479166666666665</v>
      </c>
      <c r="K1172" s="5">
        <f t="shared" si="250"/>
        <v>14.134924999999999</v>
      </c>
    </row>
    <row r="1173" spans="2:11" x14ac:dyDescent="0.25">
      <c r="B1173" s="26" t="s">
        <v>1121</v>
      </c>
      <c r="C1173" s="26"/>
      <c r="D1173" s="26"/>
      <c r="E1173" s="26"/>
      <c r="F1173" s="26"/>
      <c r="G1173" t="s">
        <v>1107</v>
      </c>
      <c r="H1173" s="27">
        <v>40</v>
      </c>
      <c r="I1173" t="s">
        <v>20</v>
      </c>
      <c r="J1173" s="19">
        <f t="shared" si="257"/>
        <v>0.18191666666666667</v>
      </c>
      <c r="K1173" s="5">
        <f t="shared" si="250"/>
        <v>5.6539700000000002</v>
      </c>
    </row>
    <row r="1174" spans="2:11" x14ac:dyDescent="0.25">
      <c r="B1174" s="26" t="s">
        <v>1122</v>
      </c>
      <c r="C1174" s="26"/>
      <c r="D1174" s="26"/>
      <c r="E1174" s="26"/>
      <c r="F1174" s="26"/>
      <c r="G1174" t="s">
        <v>1107</v>
      </c>
      <c r="H1174" s="27">
        <v>75</v>
      </c>
      <c r="I1174" t="s">
        <v>20</v>
      </c>
      <c r="J1174" s="19">
        <f t="shared" si="257"/>
        <v>0.34109374999999997</v>
      </c>
      <c r="K1174" s="5">
        <f t="shared" si="250"/>
        <v>10.601193749999998</v>
      </c>
    </row>
    <row r="1175" spans="2:11" x14ac:dyDescent="0.25">
      <c r="B1175" s="26" t="s">
        <v>1123</v>
      </c>
      <c r="C1175" s="26"/>
      <c r="D1175" s="26"/>
      <c r="E1175" s="26"/>
      <c r="F1175" s="26"/>
      <c r="G1175" t="s">
        <v>1107</v>
      </c>
      <c r="H1175" s="27">
        <v>40</v>
      </c>
      <c r="I1175" t="s">
        <v>20</v>
      </c>
      <c r="J1175" s="19">
        <f t="shared" si="257"/>
        <v>0.18191666666666667</v>
      </c>
      <c r="K1175" s="5">
        <f t="shared" si="250"/>
        <v>5.6539700000000002</v>
      </c>
    </row>
    <row r="1176" spans="2:11" x14ac:dyDescent="0.25">
      <c r="B1176" s="26" t="s">
        <v>1124</v>
      </c>
      <c r="C1176" s="26"/>
      <c r="D1176" s="26"/>
      <c r="E1176" s="26"/>
      <c r="F1176" s="26"/>
      <c r="G1176" t="s">
        <v>1107</v>
      </c>
      <c r="H1176" s="27">
        <v>50</v>
      </c>
      <c r="I1176" t="s">
        <v>20</v>
      </c>
      <c r="J1176" s="19">
        <f t="shared" si="257"/>
        <v>0.22739583333333332</v>
      </c>
      <c r="K1176" s="5">
        <f t="shared" si="250"/>
        <v>7.0674624999999995</v>
      </c>
    </row>
    <row r="1177" spans="2:11" x14ac:dyDescent="0.25">
      <c r="B1177" s="26" t="s">
        <v>1125</v>
      </c>
      <c r="C1177" s="26"/>
      <c r="D1177" s="26"/>
      <c r="E1177" s="26"/>
      <c r="F1177" s="26"/>
      <c r="G1177" t="s">
        <v>1107</v>
      </c>
      <c r="H1177" s="27">
        <v>40</v>
      </c>
      <c r="I1177" t="s">
        <v>20</v>
      </c>
      <c r="J1177" s="19">
        <f t="shared" si="257"/>
        <v>0.18191666666666667</v>
      </c>
      <c r="K1177" s="5">
        <f t="shared" si="250"/>
        <v>5.6539700000000002</v>
      </c>
    </row>
    <row r="1178" spans="2:11" x14ac:dyDescent="0.25">
      <c r="B1178" s="26" t="s">
        <v>1126</v>
      </c>
      <c r="C1178" s="26"/>
      <c r="D1178" s="26"/>
      <c r="E1178" s="26"/>
      <c r="F1178" s="26"/>
      <c r="G1178" t="s">
        <v>1107</v>
      </c>
      <c r="H1178" s="27">
        <v>40</v>
      </c>
      <c r="I1178" t="s">
        <v>20</v>
      </c>
      <c r="J1178" s="19">
        <f t="shared" si="257"/>
        <v>0.18191666666666667</v>
      </c>
      <c r="K1178" s="5">
        <f t="shared" si="250"/>
        <v>5.6539700000000002</v>
      </c>
    </row>
    <row r="1179" spans="2:11" ht="15.75" thickBot="1" x14ac:dyDescent="0.3"/>
    <row r="1180" spans="2:11" ht="15.75" thickBot="1" x14ac:dyDescent="0.3">
      <c r="B1180" s="25" t="s">
        <v>1127</v>
      </c>
      <c r="C1180" s="26"/>
      <c r="D1180" s="26"/>
      <c r="E1180" s="26"/>
      <c r="F1180" s="26"/>
      <c r="G1180" t="s">
        <v>483</v>
      </c>
      <c r="H1180" s="27">
        <v>150000</v>
      </c>
      <c r="I1180" t="s">
        <v>20</v>
      </c>
      <c r="J1180" s="19">
        <f t="shared" ref="J1180" si="258">+H1180/72000*$G$54</f>
        <v>682.1875</v>
      </c>
      <c r="K1180" s="5">
        <f t="shared" si="250"/>
        <v>21202.387499999997</v>
      </c>
    </row>
    <row r="1181" spans="2:11" x14ac:dyDescent="0.25">
      <c r="B1181" s="26" t="s">
        <v>1130</v>
      </c>
      <c r="C1181" s="26"/>
      <c r="D1181" s="26"/>
      <c r="E1181" s="26"/>
      <c r="F1181" s="26"/>
      <c r="G1181" t="s">
        <v>483</v>
      </c>
      <c r="H1181" s="27">
        <v>125000</v>
      </c>
      <c r="I1181" t="s">
        <v>20</v>
      </c>
      <c r="J1181" s="19">
        <f t="shared" ref="J1181:J1186" si="259">+H1181/72000*$G$54</f>
        <v>568.48958333333337</v>
      </c>
      <c r="K1181" s="5">
        <f t="shared" si="250"/>
        <v>17668.65625</v>
      </c>
    </row>
    <row r="1182" spans="2:11" x14ac:dyDescent="0.25">
      <c r="B1182" s="26" t="s">
        <v>1128</v>
      </c>
      <c r="C1182" s="26"/>
      <c r="D1182" s="26"/>
      <c r="E1182" s="26"/>
      <c r="F1182" s="26"/>
      <c r="G1182" t="s">
        <v>483</v>
      </c>
      <c r="H1182" s="27">
        <v>125000</v>
      </c>
      <c r="I1182" t="s">
        <v>20</v>
      </c>
      <c r="J1182" s="19">
        <f t="shared" si="259"/>
        <v>568.48958333333337</v>
      </c>
      <c r="K1182" s="5">
        <f t="shared" si="250"/>
        <v>17668.65625</v>
      </c>
    </row>
    <row r="1183" spans="2:11" x14ac:dyDescent="0.25">
      <c r="B1183" s="26" t="s">
        <v>1129</v>
      </c>
      <c r="C1183" s="26"/>
      <c r="D1183" s="26"/>
      <c r="E1183" s="26"/>
      <c r="F1183" s="26"/>
      <c r="G1183" t="s">
        <v>483</v>
      </c>
      <c r="H1183" s="27">
        <v>100000</v>
      </c>
      <c r="I1183" t="s">
        <v>20</v>
      </c>
      <c r="J1183" s="19">
        <f t="shared" si="259"/>
        <v>454.79166666666663</v>
      </c>
      <c r="K1183" s="5">
        <f t="shared" si="250"/>
        <v>14134.924999999997</v>
      </c>
    </row>
    <row r="1184" spans="2:11" x14ac:dyDescent="0.25">
      <c r="B1184" s="26" t="s">
        <v>1131</v>
      </c>
      <c r="C1184" s="26"/>
      <c r="D1184" s="26"/>
      <c r="E1184" s="26"/>
      <c r="F1184" s="26"/>
      <c r="G1184" t="s">
        <v>483</v>
      </c>
      <c r="H1184" s="27">
        <v>100000</v>
      </c>
      <c r="I1184" t="s">
        <v>20</v>
      </c>
      <c r="J1184" s="19">
        <f t="shared" si="259"/>
        <v>454.79166666666663</v>
      </c>
      <c r="K1184" s="5">
        <f t="shared" si="250"/>
        <v>14134.924999999997</v>
      </c>
    </row>
    <row r="1185" spans="2:11" x14ac:dyDescent="0.25">
      <c r="B1185" s="26" t="s">
        <v>1132</v>
      </c>
      <c r="C1185" s="26"/>
      <c r="D1185" s="26"/>
      <c r="E1185" s="26"/>
      <c r="F1185" s="26"/>
      <c r="G1185" t="s">
        <v>483</v>
      </c>
      <c r="H1185" s="27">
        <v>75000</v>
      </c>
      <c r="I1185" t="s">
        <v>20</v>
      </c>
      <c r="J1185" s="19">
        <f t="shared" si="259"/>
        <v>341.09375</v>
      </c>
      <c r="K1185" s="5">
        <f t="shared" si="250"/>
        <v>10601.193749999999</v>
      </c>
    </row>
    <row r="1186" spans="2:11" x14ac:dyDescent="0.25">
      <c r="B1186" s="26" t="s">
        <v>1133</v>
      </c>
      <c r="C1186" s="26"/>
      <c r="D1186" s="26"/>
      <c r="E1186" s="26"/>
      <c r="F1186" s="26"/>
      <c r="G1186" t="s">
        <v>483</v>
      </c>
      <c r="H1186" s="27">
        <v>5000</v>
      </c>
      <c r="I1186" t="s">
        <v>20</v>
      </c>
      <c r="J1186" s="19">
        <f t="shared" si="259"/>
        <v>22.739583333333332</v>
      </c>
      <c r="K1186" s="5">
        <f t="shared" si="250"/>
        <v>706.74624999999992</v>
      </c>
    </row>
    <row r="1187" spans="2:11" x14ac:dyDescent="0.25">
      <c r="B1187" s="26" t="s">
        <v>1134</v>
      </c>
      <c r="C1187" s="26"/>
      <c r="D1187" s="26"/>
      <c r="E1187" s="26"/>
      <c r="F1187" s="26"/>
    </row>
    <row r="1188" spans="2:11" ht="15.75" thickBot="1" x14ac:dyDescent="0.3"/>
    <row r="1189" spans="2:11" ht="15.75" thickBot="1" x14ac:dyDescent="0.3">
      <c r="B1189" s="25" t="s">
        <v>1135</v>
      </c>
      <c r="C1189" s="26"/>
      <c r="D1189" s="26"/>
      <c r="E1189" s="26"/>
      <c r="F1189" s="26"/>
    </row>
    <row r="1190" spans="2:11" x14ac:dyDescent="0.25">
      <c r="B1190" s="26" t="s">
        <v>1136</v>
      </c>
      <c r="C1190" s="26"/>
      <c r="D1190" s="26"/>
      <c r="E1190" s="26"/>
      <c r="F1190" s="26"/>
      <c r="G1190" t="s">
        <v>483</v>
      </c>
      <c r="H1190" s="27">
        <v>25000</v>
      </c>
      <c r="I1190" t="s">
        <v>20</v>
      </c>
      <c r="J1190" s="19">
        <f t="shared" ref="J1190" si="260">+H1190/72000*$G$54</f>
        <v>113.69791666666666</v>
      </c>
      <c r="K1190" s="5">
        <f t="shared" ref="K1190:K1196" si="261">$K$54*J1190</f>
        <v>3533.7312499999994</v>
      </c>
    </row>
    <row r="1191" spans="2:11" x14ac:dyDescent="0.25">
      <c r="B1191" s="26" t="s">
        <v>1137</v>
      </c>
      <c r="C1191" s="26"/>
      <c r="D1191" s="26"/>
      <c r="E1191" s="26"/>
      <c r="F1191" s="26"/>
      <c r="G1191" t="s">
        <v>483</v>
      </c>
      <c r="H1191" s="27">
        <v>20000</v>
      </c>
      <c r="I1191" t="s">
        <v>20</v>
      </c>
      <c r="J1191" s="19">
        <f t="shared" ref="J1191:J1196" si="262">+H1191/72000*$G$54</f>
        <v>90.958333333333329</v>
      </c>
      <c r="K1191" s="5">
        <f t="shared" si="261"/>
        <v>2826.9849999999997</v>
      </c>
    </row>
    <row r="1192" spans="2:11" x14ac:dyDescent="0.25">
      <c r="B1192" s="26" t="s">
        <v>1138</v>
      </c>
      <c r="C1192" s="26"/>
      <c r="D1192" s="26"/>
      <c r="E1192" s="26"/>
      <c r="F1192" s="26"/>
      <c r="G1192" t="s">
        <v>483</v>
      </c>
      <c r="H1192" s="27">
        <v>6000</v>
      </c>
      <c r="I1192" t="s">
        <v>20</v>
      </c>
      <c r="J1192" s="19">
        <f t="shared" si="262"/>
        <v>27.287499999999998</v>
      </c>
      <c r="K1192" s="5">
        <f t="shared" si="261"/>
        <v>848.0954999999999</v>
      </c>
    </row>
    <row r="1193" spans="2:11" x14ac:dyDescent="0.25">
      <c r="B1193" s="26" t="s">
        <v>1139</v>
      </c>
      <c r="C1193" s="26"/>
      <c r="D1193" s="26"/>
      <c r="E1193" s="26"/>
      <c r="F1193" s="26"/>
      <c r="G1193" t="s">
        <v>483</v>
      </c>
      <c r="H1193" s="27">
        <v>4000</v>
      </c>
      <c r="I1193" t="s">
        <v>20</v>
      </c>
      <c r="J1193" s="19">
        <f t="shared" si="262"/>
        <v>18.191666666666666</v>
      </c>
      <c r="K1193" s="5">
        <f t="shared" si="261"/>
        <v>565.39699999999993</v>
      </c>
    </row>
    <row r="1194" spans="2:11" x14ac:dyDescent="0.25">
      <c r="B1194" s="26" t="s">
        <v>1140</v>
      </c>
      <c r="C1194" s="26"/>
      <c r="D1194" s="26"/>
      <c r="E1194" s="26"/>
      <c r="F1194" s="26"/>
      <c r="G1194" t="s">
        <v>483</v>
      </c>
      <c r="H1194" s="27">
        <v>3000</v>
      </c>
      <c r="I1194" t="s">
        <v>20</v>
      </c>
      <c r="J1194" s="19">
        <f t="shared" si="262"/>
        <v>13.643749999999999</v>
      </c>
      <c r="K1194" s="5">
        <f t="shared" si="261"/>
        <v>424.04774999999995</v>
      </c>
    </row>
    <row r="1195" spans="2:11" x14ac:dyDescent="0.25">
      <c r="B1195" s="26" t="s">
        <v>1141</v>
      </c>
      <c r="C1195" s="26"/>
      <c r="D1195" s="26"/>
      <c r="E1195" s="26"/>
      <c r="F1195" s="26"/>
      <c r="G1195" t="s">
        <v>483</v>
      </c>
      <c r="H1195" s="27">
        <v>2000</v>
      </c>
      <c r="I1195" t="s">
        <v>20</v>
      </c>
      <c r="J1195" s="19">
        <f t="shared" si="262"/>
        <v>9.0958333333333332</v>
      </c>
      <c r="K1195" s="5">
        <f t="shared" si="261"/>
        <v>282.69849999999997</v>
      </c>
    </row>
    <row r="1196" spans="2:11" x14ac:dyDescent="0.25">
      <c r="B1196" s="26" t="s">
        <v>1142</v>
      </c>
      <c r="C1196" s="26"/>
      <c r="D1196" s="26"/>
      <c r="E1196" s="26"/>
      <c r="F1196" s="26"/>
      <c r="G1196" t="s">
        <v>483</v>
      </c>
      <c r="H1196" s="27">
        <v>5000</v>
      </c>
      <c r="I1196" t="s">
        <v>20</v>
      </c>
      <c r="J1196" s="19">
        <f t="shared" si="262"/>
        <v>22.739583333333332</v>
      </c>
      <c r="K1196" s="5">
        <f t="shared" si="261"/>
        <v>706.74624999999992</v>
      </c>
    </row>
    <row r="1197" spans="2:11" ht="15.75" thickBot="1" x14ac:dyDescent="0.3">
      <c r="B1197" s="26"/>
      <c r="C1197" s="26"/>
      <c r="D1197" s="26"/>
      <c r="E1197" s="26"/>
      <c r="F1197" s="26"/>
    </row>
    <row r="1198" spans="2:11" ht="15.75" thickBot="1" x14ac:dyDescent="0.3">
      <c r="B1198" s="25" t="s">
        <v>1143</v>
      </c>
      <c r="C1198" s="26"/>
      <c r="D1198" s="26"/>
      <c r="E1198" s="26"/>
      <c r="F1198" s="26"/>
    </row>
    <row r="1199" spans="2:11" x14ac:dyDescent="0.25">
      <c r="B1199" s="26" t="s">
        <v>1144</v>
      </c>
      <c r="C1199" s="26"/>
      <c r="D1199" s="26"/>
      <c r="E1199" s="26"/>
      <c r="F1199" s="26"/>
      <c r="G1199" t="s">
        <v>0</v>
      </c>
      <c r="H1199" s="27">
        <v>25</v>
      </c>
      <c r="I1199" t="s">
        <v>20</v>
      </c>
      <c r="J1199" s="19">
        <f t="shared" ref="J1199:J1209" si="263">+H1199/72000*$G$54</f>
        <v>0.11369791666666666</v>
      </c>
      <c r="K1199" s="5">
        <f t="shared" ref="K1199:K1209" si="264">$K$54*J1199</f>
        <v>3.5337312499999998</v>
      </c>
    </row>
    <row r="1200" spans="2:11" x14ac:dyDescent="0.25">
      <c r="B1200" s="26" t="s">
        <v>1145</v>
      </c>
      <c r="C1200" s="26"/>
      <c r="D1200" s="26"/>
      <c r="E1200" s="26"/>
      <c r="F1200" s="26"/>
      <c r="G1200" t="s">
        <v>0</v>
      </c>
      <c r="H1200" s="27">
        <v>8</v>
      </c>
      <c r="I1200" t="s">
        <v>20</v>
      </c>
      <c r="J1200" s="19">
        <f t="shared" si="263"/>
        <v>3.6383333333333337E-2</v>
      </c>
      <c r="K1200" s="5">
        <f t="shared" si="264"/>
        <v>1.1307940000000001</v>
      </c>
    </row>
    <row r="1201" spans="2:11" x14ac:dyDescent="0.25">
      <c r="B1201" s="26" t="s">
        <v>1146</v>
      </c>
      <c r="C1201" s="26"/>
      <c r="D1201" s="26"/>
      <c r="E1201" s="26"/>
      <c r="F1201" s="26"/>
      <c r="G1201" t="s">
        <v>0</v>
      </c>
      <c r="H1201" s="27">
        <v>12</v>
      </c>
      <c r="I1201" t="s">
        <v>20</v>
      </c>
      <c r="J1201" s="19">
        <f t="shared" si="263"/>
        <v>5.4574999999999999E-2</v>
      </c>
      <c r="K1201" s="5">
        <f t="shared" si="264"/>
        <v>1.6961909999999998</v>
      </c>
    </row>
    <row r="1202" spans="2:11" x14ac:dyDescent="0.25">
      <c r="B1202" s="26" t="s">
        <v>1147</v>
      </c>
      <c r="C1202" s="26"/>
      <c r="D1202" s="26"/>
      <c r="E1202" s="26"/>
      <c r="F1202" s="26"/>
      <c r="G1202" t="s">
        <v>0</v>
      </c>
      <c r="H1202" s="27">
        <v>40</v>
      </c>
      <c r="I1202" t="s">
        <v>20</v>
      </c>
      <c r="J1202" s="19">
        <f t="shared" si="263"/>
        <v>0.18191666666666667</v>
      </c>
      <c r="K1202" s="5">
        <f t="shared" si="264"/>
        <v>5.6539700000000002</v>
      </c>
    </row>
    <row r="1203" spans="2:11" x14ac:dyDescent="0.25">
      <c r="B1203" s="26" t="s">
        <v>1149</v>
      </c>
      <c r="C1203" s="26"/>
      <c r="D1203" s="26"/>
      <c r="E1203" s="26"/>
      <c r="F1203" s="26"/>
      <c r="G1203" t="s">
        <v>0</v>
      </c>
      <c r="H1203" s="27">
        <v>20</v>
      </c>
      <c r="I1203" t="s">
        <v>20</v>
      </c>
      <c r="J1203" s="19">
        <f t="shared" si="263"/>
        <v>9.0958333333333335E-2</v>
      </c>
      <c r="K1203" s="5">
        <f t="shared" si="264"/>
        <v>2.8269850000000001</v>
      </c>
    </row>
    <row r="1204" spans="2:11" x14ac:dyDescent="0.25">
      <c r="B1204" s="26" t="s">
        <v>1150</v>
      </c>
      <c r="C1204" s="26"/>
      <c r="D1204" s="26"/>
      <c r="E1204" s="26"/>
      <c r="F1204" s="26"/>
      <c r="G1204" t="s">
        <v>0</v>
      </c>
      <c r="H1204" s="27">
        <v>10</v>
      </c>
      <c r="I1204" t="s">
        <v>20</v>
      </c>
      <c r="J1204" s="19">
        <f t="shared" si="263"/>
        <v>4.5479166666666668E-2</v>
      </c>
      <c r="K1204" s="5">
        <f t="shared" si="264"/>
        <v>1.4134925</v>
      </c>
    </row>
    <row r="1205" spans="2:11" x14ac:dyDescent="0.25">
      <c r="B1205" s="26" t="s">
        <v>1151</v>
      </c>
      <c r="C1205" s="26"/>
      <c r="D1205" s="26"/>
      <c r="E1205" s="26"/>
      <c r="F1205" s="26"/>
      <c r="G1205" t="s">
        <v>0</v>
      </c>
      <c r="H1205" s="27">
        <v>6</v>
      </c>
      <c r="I1205" t="s">
        <v>20</v>
      </c>
      <c r="J1205" s="19">
        <f t="shared" si="263"/>
        <v>2.7287499999999999E-2</v>
      </c>
      <c r="K1205" s="5">
        <f t="shared" si="264"/>
        <v>0.84809549999999989</v>
      </c>
    </row>
    <row r="1206" spans="2:11" x14ac:dyDescent="0.25">
      <c r="B1206" s="26" t="s">
        <v>1152</v>
      </c>
      <c r="C1206" s="26"/>
      <c r="D1206" s="26"/>
      <c r="E1206" s="26"/>
      <c r="F1206" s="26"/>
      <c r="G1206" t="s">
        <v>0</v>
      </c>
      <c r="H1206" s="27">
        <v>4</v>
      </c>
      <c r="I1206" t="s">
        <v>20</v>
      </c>
      <c r="J1206" s="19">
        <f t="shared" si="263"/>
        <v>1.8191666666666668E-2</v>
      </c>
      <c r="K1206" s="5">
        <f t="shared" si="264"/>
        <v>0.56539700000000004</v>
      </c>
    </row>
    <row r="1207" spans="2:11" x14ac:dyDescent="0.25">
      <c r="B1207" s="26" t="s">
        <v>1153</v>
      </c>
      <c r="C1207" s="26"/>
      <c r="D1207" s="26"/>
      <c r="E1207" s="26"/>
      <c r="F1207" s="26"/>
      <c r="G1207" t="s">
        <v>0</v>
      </c>
      <c r="H1207" s="27">
        <v>2</v>
      </c>
      <c r="I1207" t="s">
        <v>20</v>
      </c>
      <c r="J1207" s="19">
        <f t="shared" si="263"/>
        <v>9.0958333333333342E-3</v>
      </c>
      <c r="K1207" s="5">
        <f t="shared" si="264"/>
        <v>0.28269850000000002</v>
      </c>
    </row>
    <row r="1208" spans="2:11" x14ac:dyDescent="0.25">
      <c r="B1208" s="26" t="s">
        <v>1154</v>
      </c>
      <c r="C1208" s="26"/>
      <c r="D1208" s="26"/>
      <c r="E1208" s="26"/>
      <c r="F1208" s="26"/>
      <c r="G1208" t="s">
        <v>0</v>
      </c>
      <c r="H1208" s="27">
        <v>24</v>
      </c>
      <c r="I1208" t="s">
        <v>20</v>
      </c>
      <c r="J1208" s="19">
        <f t="shared" si="263"/>
        <v>0.10915</v>
      </c>
      <c r="K1208" s="5">
        <f t="shared" si="264"/>
        <v>3.3923819999999996</v>
      </c>
    </row>
    <row r="1209" spans="2:11" x14ac:dyDescent="0.25">
      <c r="B1209" s="26" t="s">
        <v>1155</v>
      </c>
      <c r="C1209" s="26"/>
      <c r="D1209" s="26"/>
      <c r="E1209" s="26"/>
      <c r="F1209" s="26"/>
      <c r="G1209" t="s">
        <v>0</v>
      </c>
      <c r="H1209" s="27">
        <v>24</v>
      </c>
      <c r="I1209" t="s">
        <v>20</v>
      </c>
      <c r="J1209" s="19">
        <f t="shared" si="263"/>
        <v>0.10915</v>
      </c>
      <c r="K1209" s="5">
        <f t="shared" si="264"/>
        <v>3.3923819999999996</v>
      </c>
    </row>
    <row r="1210" spans="2:11" ht="15.75" thickBot="1" x14ac:dyDescent="0.3"/>
    <row r="1211" spans="2:11" ht="15.75" thickBot="1" x14ac:dyDescent="0.3">
      <c r="B1211" s="25" t="s">
        <v>1156</v>
      </c>
      <c r="C1211" s="26"/>
      <c r="D1211" s="26"/>
      <c r="E1211" s="26"/>
      <c r="F1211" s="26"/>
    </row>
    <row r="1212" spans="2:11" x14ac:dyDescent="0.25">
      <c r="B1212" s="26" t="s">
        <v>1157</v>
      </c>
      <c r="C1212" s="26"/>
      <c r="D1212" s="26"/>
      <c r="E1212" s="26"/>
      <c r="F1212" s="26"/>
      <c r="G1212" t="s">
        <v>0</v>
      </c>
      <c r="H1212" s="27">
        <v>4</v>
      </c>
      <c r="I1212" t="s">
        <v>20</v>
      </c>
      <c r="J1212" s="19">
        <f t="shared" ref="J1212" si="265">+H1212/72000*$G$54</f>
        <v>1.8191666666666668E-2</v>
      </c>
      <c r="K1212" s="5">
        <f t="shared" ref="K1212" si="266">$K$54*J1212</f>
        <v>0.56539700000000004</v>
      </c>
    </row>
    <row r="1213" spans="2:11" x14ac:dyDescent="0.25">
      <c r="B1213" s="26" t="s">
        <v>1158</v>
      </c>
      <c r="C1213" s="26"/>
      <c r="D1213" s="26"/>
      <c r="E1213" s="26"/>
      <c r="F1213" s="26"/>
      <c r="G1213" t="s">
        <v>0</v>
      </c>
      <c r="H1213" s="27">
        <v>6</v>
      </c>
      <c r="I1213" t="s">
        <v>20</v>
      </c>
      <c r="J1213" s="19">
        <f t="shared" ref="J1213:J1219" si="267">+H1213/72000*$G$54</f>
        <v>2.7287499999999999E-2</v>
      </c>
      <c r="K1213" s="5">
        <f t="shared" ref="K1213:K1219" si="268">$K$54*J1213</f>
        <v>0.84809549999999989</v>
      </c>
    </row>
    <row r="1214" spans="2:11" x14ac:dyDescent="0.25">
      <c r="B1214" s="26" t="s">
        <v>1159</v>
      </c>
      <c r="C1214" s="26"/>
      <c r="D1214" s="26"/>
      <c r="E1214" s="26"/>
      <c r="F1214" s="26"/>
      <c r="G1214" t="s">
        <v>1160</v>
      </c>
      <c r="H1214" s="27">
        <v>2</v>
      </c>
      <c r="I1214" t="s">
        <v>20</v>
      </c>
      <c r="J1214" s="19">
        <f t="shared" si="267"/>
        <v>9.0958333333333342E-3</v>
      </c>
      <c r="K1214" s="5">
        <f t="shared" si="268"/>
        <v>0.28269850000000002</v>
      </c>
    </row>
    <row r="1215" spans="2:11" x14ac:dyDescent="0.25">
      <c r="B1215" s="26" t="s">
        <v>1161</v>
      </c>
      <c r="C1215" s="26"/>
      <c r="D1215" s="26"/>
      <c r="E1215" s="26"/>
      <c r="F1215" s="26"/>
      <c r="G1215" t="s">
        <v>0</v>
      </c>
      <c r="H1215" s="27">
        <v>8</v>
      </c>
      <c r="I1215" t="s">
        <v>20</v>
      </c>
      <c r="J1215" s="19">
        <f t="shared" si="267"/>
        <v>3.6383333333333337E-2</v>
      </c>
      <c r="K1215" s="5">
        <f t="shared" si="268"/>
        <v>1.1307940000000001</v>
      </c>
    </row>
    <row r="1216" spans="2:11" x14ac:dyDescent="0.25">
      <c r="B1216" s="26" t="s">
        <v>1162</v>
      </c>
      <c r="C1216" s="26"/>
      <c r="D1216" s="26"/>
      <c r="E1216" s="26"/>
      <c r="F1216" s="26"/>
      <c r="G1216" t="s">
        <v>0</v>
      </c>
      <c r="H1216" s="27">
        <v>8</v>
      </c>
      <c r="I1216" t="s">
        <v>20</v>
      </c>
      <c r="J1216" s="19">
        <f t="shared" si="267"/>
        <v>3.6383333333333337E-2</v>
      </c>
      <c r="K1216" s="5">
        <f t="shared" si="268"/>
        <v>1.1307940000000001</v>
      </c>
    </row>
    <row r="1217" spans="2:11" x14ac:dyDescent="0.25">
      <c r="B1217" s="26" t="s">
        <v>1163</v>
      </c>
      <c r="C1217" s="26"/>
      <c r="D1217" s="26"/>
      <c r="E1217" s="26"/>
      <c r="F1217" s="26"/>
      <c r="G1217" t="s">
        <v>0</v>
      </c>
      <c r="H1217" s="27">
        <v>2</v>
      </c>
      <c r="I1217" t="s">
        <v>20</v>
      </c>
      <c r="J1217" s="19">
        <f t="shared" si="267"/>
        <v>9.0958333333333342E-3</v>
      </c>
      <c r="K1217" s="5">
        <f t="shared" si="268"/>
        <v>0.28269850000000002</v>
      </c>
    </row>
    <row r="1218" spans="2:11" x14ac:dyDescent="0.25">
      <c r="B1218" s="26" t="s">
        <v>1164</v>
      </c>
      <c r="C1218" s="26"/>
      <c r="D1218" s="26"/>
      <c r="E1218" s="26"/>
      <c r="F1218" s="26"/>
      <c r="G1218" t="s">
        <v>0</v>
      </c>
      <c r="H1218" s="27">
        <v>2</v>
      </c>
      <c r="I1218" t="s">
        <v>20</v>
      </c>
      <c r="J1218" s="19">
        <f t="shared" si="267"/>
        <v>9.0958333333333342E-3</v>
      </c>
      <c r="K1218" s="5">
        <f t="shared" si="268"/>
        <v>0.28269850000000002</v>
      </c>
    </row>
    <row r="1219" spans="2:11" x14ac:dyDescent="0.25">
      <c r="B1219" s="26" t="s">
        <v>1165</v>
      </c>
      <c r="C1219" s="26"/>
      <c r="D1219" s="26"/>
      <c r="E1219" s="26"/>
      <c r="F1219" s="26"/>
      <c r="G1219" t="s">
        <v>1166</v>
      </c>
      <c r="H1219" s="27">
        <v>2</v>
      </c>
      <c r="I1219" t="s">
        <v>20</v>
      </c>
      <c r="J1219" s="19">
        <f t="shared" si="267"/>
        <v>9.0958333333333342E-3</v>
      </c>
      <c r="K1219" s="5">
        <f t="shared" si="268"/>
        <v>0.28269850000000002</v>
      </c>
    </row>
    <row r="1221" spans="2:11" ht="15.75" thickBot="1" x14ac:dyDescent="0.3"/>
    <row r="1222" spans="2:11" ht="15.75" thickBot="1" x14ac:dyDescent="0.3">
      <c r="B1222" s="25" t="s">
        <v>1167</v>
      </c>
      <c r="C1222" s="26"/>
      <c r="D1222" s="26"/>
      <c r="E1222" s="26"/>
      <c r="F1222" s="26"/>
    </row>
    <row r="1223" spans="2:11" x14ac:dyDescent="0.25">
      <c r="B1223" s="26" t="s">
        <v>1168</v>
      </c>
      <c r="C1223" s="26"/>
      <c r="D1223" s="26"/>
      <c r="E1223" s="26"/>
      <c r="F1223" s="26"/>
      <c r="G1223" t="s">
        <v>0</v>
      </c>
      <c r="H1223">
        <v>125</v>
      </c>
      <c r="I1223" t="s">
        <v>20</v>
      </c>
      <c r="J1223" s="19">
        <f t="shared" ref="J1223" si="269">+H1223/72000*$G$54</f>
        <v>0.56848958333333333</v>
      </c>
      <c r="K1223" s="5">
        <f t="shared" ref="K1223" si="270">$K$54*J1223</f>
        <v>17.668656249999998</v>
      </c>
    </row>
    <row r="1224" spans="2:11" x14ac:dyDescent="0.25">
      <c r="B1224" s="26" t="s">
        <v>1169</v>
      </c>
      <c r="C1224" s="26"/>
      <c r="D1224" s="26"/>
      <c r="E1224" s="26"/>
      <c r="F1224" s="26"/>
      <c r="G1224" t="s">
        <v>0</v>
      </c>
      <c r="H1224">
        <v>100</v>
      </c>
      <c r="I1224" t="s">
        <v>20</v>
      </c>
      <c r="J1224" s="19">
        <f t="shared" ref="J1224:J1300" si="271">+H1224/72000*$G$54</f>
        <v>0.45479166666666665</v>
      </c>
      <c r="K1224" s="5">
        <f t="shared" ref="K1224:K1300" si="272">$K$54*J1224</f>
        <v>14.134924999999999</v>
      </c>
    </row>
    <row r="1225" spans="2:11" x14ac:dyDescent="0.25">
      <c r="B1225" s="26" t="s">
        <v>1170</v>
      </c>
      <c r="C1225" s="26"/>
      <c r="D1225" s="26"/>
      <c r="E1225" s="26"/>
      <c r="F1225" s="26"/>
      <c r="G1225" t="s">
        <v>0</v>
      </c>
      <c r="H1225">
        <v>175</v>
      </c>
      <c r="I1225" t="s">
        <v>20</v>
      </c>
      <c r="J1225" s="19">
        <f t="shared" si="271"/>
        <v>0.79588541666666668</v>
      </c>
      <c r="K1225" s="5">
        <f t="shared" si="272"/>
        <v>24.736118749999999</v>
      </c>
    </row>
    <row r="1226" spans="2:11" x14ac:dyDescent="0.25">
      <c r="B1226" s="26" t="s">
        <v>1171</v>
      </c>
      <c r="C1226" s="26"/>
      <c r="D1226" s="26"/>
      <c r="E1226" s="26"/>
      <c r="F1226" s="26"/>
      <c r="G1226" t="s">
        <v>0</v>
      </c>
      <c r="H1226">
        <v>120</v>
      </c>
      <c r="I1226" t="s">
        <v>20</v>
      </c>
      <c r="J1226" s="19">
        <f t="shared" si="271"/>
        <v>0.54575000000000007</v>
      </c>
      <c r="K1226" s="5">
        <f t="shared" si="272"/>
        <v>16.96191</v>
      </c>
    </row>
    <row r="1227" spans="2:11" x14ac:dyDescent="0.25">
      <c r="B1227" s="26" t="s">
        <v>1172</v>
      </c>
      <c r="C1227" s="26"/>
      <c r="D1227" s="26"/>
      <c r="E1227" s="26"/>
      <c r="F1227" s="26"/>
      <c r="G1227" t="s">
        <v>0</v>
      </c>
      <c r="H1227">
        <v>100</v>
      </c>
      <c r="I1227" t="s">
        <v>20</v>
      </c>
      <c r="J1227" s="19">
        <f t="shared" si="271"/>
        <v>0.45479166666666665</v>
      </c>
      <c r="K1227" s="5">
        <f t="shared" si="272"/>
        <v>14.134924999999999</v>
      </c>
    </row>
    <row r="1228" spans="2:11" x14ac:dyDescent="0.25">
      <c r="B1228" s="26" t="s">
        <v>1173</v>
      </c>
      <c r="C1228" s="26"/>
      <c r="D1228" s="26"/>
      <c r="E1228" s="26"/>
      <c r="F1228" s="26"/>
      <c r="G1228" t="s">
        <v>0</v>
      </c>
      <c r="H1228">
        <v>500</v>
      </c>
      <c r="I1228" t="s">
        <v>20</v>
      </c>
      <c r="J1228" s="19">
        <f t="shared" si="271"/>
        <v>2.2739583333333333</v>
      </c>
      <c r="K1228" s="5">
        <f t="shared" si="272"/>
        <v>70.674624999999992</v>
      </c>
    </row>
    <row r="1229" spans="2:11" x14ac:dyDescent="0.25">
      <c r="B1229" s="26" t="s">
        <v>1174</v>
      </c>
      <c r="C1229" s="26"/>
      <c r="D1229" s="26"/>
      <c r="E1229" s="26"/>
      <c r="F1229" s="26"/>
      <c r="G1229" t="s">
        <v>0</v>
      </c>
      <c r="H1229">
        <v>200</v>
      </c>
      <c r="I1229" t="s">
        <v>20</v>
      </c>
      <c r="J1229" s="19">
        <f t="shared" si="271"/>
        <v>0.9095833333333333</v>
      </c>
      <c r="K1229" s="5">
        <f t="shared" si="272"/>
        <v>28.269849999999998</v>
      </c>
    </row>
    <row r="1230" spans="2:11" x14ac:dyDescent="0.25">
      <c r="B1230" s="26" t="s">
        <v>1175</v>
      </c>
      <c r="C1230" s="26"/>
      <c r="D1230" s="26"/>
      <c r="E1230" s="26"/>
      <c r="F1230" s="26"/>
      <c r="G1230" t="s">
        <v>0</v>
      </c>
      <c r="H1230">
        <v>150</v>
      </c>
      <c r="I1230" t="s">
        <v>20</v>
      </c>
      <c r="J1230" s="19">
        <f t="shared" si="271"/>
        <v>0.68218749999999995</v>
      </c>
      <c r="K1230" s="5">
        <f t="shared" si="272"/>
        <v>21.202387499999997</v>
      </c>
    </row>
    <row r="1231" spans="2:11" x14ac:dyDescent="0.25">
      <c r="B1231" s="26" t="s">
        <v>1176</v>
      </c>
      <c r="C1231" s="26"/>
      <c r="D1231" s="26"/>
      <c r="E1231" s="26"/>
      <c r="F1231" s="26"/>
      <c r="G1231" t="s">
        <v>0</v>
      </c>
      <c r="H1231">
        <v>2000</v>
      </c>
      <c r="I1231" t="s">
        <v>20</v>
      </c>
      <c r="J1231" s="19">
        <f t="shared" si="271"/>
        <v>9.0958333333333332</v>
      </c>
      <c r="K1231" s="5">
        <f t="shared" si="272"/>
        <v>282.69849999999997</v>
      </c>
    </row>
    <row r="1232" spans="2:11" x14ac:dyDescent="0.25">
      <c r="B1232" s="26" t="s">
        <v>1177</v>
      </c>
      <c r="C1232" s="26"/>
      <c r="D1232" s="26"/>
      <c r="E1232" s="26"/>
      <c r="F1232" s="26"/>
      <c r="G1232" t="s">
        <v>0</v>
      </c>
      <c r="H1232">
        <v>1000</v>
      </c>
      <c r="I1232" t="s">
        <v>20</v>
      </c>
      <c r="J1232" s="19">
        <f t="shared" si="271"/>
        <v>4.5479166666666666</v>
      </c>
      <c r="K1232" s="5">
        <f t="shared" si="272"/>
        <v>141.34924999999998</v>
      </c>
    </row>
    <row r="1233" spans="2:11" x14ac:dyDescent="0.25">
      <c r="B1233" s="26" t="s">
        <v>1178</v>
      </c>
      <c r="C1233" s="26"/>
      <c r="D1233" s="26"/>
      <c r="E1233" s="26"/>
      <c r="F1233" s="26"/>
      <c r="G1233" t="s">
        <v>0</v>
      </c>
      <c r="H1233">
        <v>600</v>
      </c>
      <c r="I1233" t="s">
        <v>20</v>
      </c>
      <c r="J1233" s="19">
        <f t="shared" si="271"/>
        <v>2.7287499999999998</v>
      </c>
      <c r="K1233" s="5">
        <f t="shared" si="272"/>
        <v>84.809549999999987</v>
      </c>
    </row>
    <row r="1234" spans="2:11" x14ac:dyDescent="0.25">
      <c r="B1234" s="26" t="s">
        <v>1179</v>
      </c>
      <c r="C1234" s="26"/>
      <c r="D1234" s="26"/>
      <c r="E1234" s="26"/>
      <c r="F1234" s="26"/>
      <c r="G1234" t="s">
        <v>0</v>
      </c>
      <c r="H1234">
        <v>175</v>
      </c>
      <c r="I1234" t="s">
        <v>20</v>
      </c>
      <c r="J1234" s="19">
        <f t="shared" si="271"/>
        <v>0.79588541666666668</v>
      </c>
      <c r="K1234" s="5">
        <f t="shared" si="272"/>
        <v>24.736118749999999</v>
      </c>
    </row>
    <row r="1235" spans="2:11" x14ac:dyDescent="0.25">
      <c r="B1235" s="26" t="s">
        <v>1180</v>
      </c>
      <c r="C1235" s="26"/>
      <c r="D1235" s="26"/>
      <c r="E1235" s="26"/>
      <c r="F1235" s="26"/>
      <c r="G1235" t="s">
        <v>0</v>
      </c>
      <c r="H1235">
        <v>24</v>
      </c>
      <c r="I1235" t="s">
        <v>20</v>
      </c>
      <c r="J1235" s="19">
        <f t="shared" si="271"/>
        <v>0.10915</v>
      </c>
      <c r="K1235" s="5">
        <f t="shared" si="272"/>
        <v>3.3923819999999996</v>
      </c>
    </row>
    <row r="1236" spans="2:11" x14ac:dyDescent="0.25">
      <c r="B1236" s="26" t="s">
        <v>1181</v>
      </c>
      <c r="C1236" s="26"/>
      <c r="D1236" s="26"/>
      <c r="E1236" s="26"/>
      <c r="F1236" s="26"/>
      <c r="G1236" t="s">
        <v>0</v>
      </c>
      <c r="H1236">
        <v>30</v>
      </c>
      <c r="I1236" t="s">
        <v>20</v>
      </c>
      <c r="J1236" s="19">
        <f t="shared" si="271"/>
        <v>0.13643750000000002</v>
      </c>
      <c r="K1236" s="5">
        <f t="shared" si="272"/>
        <v>4.2404774999999999</v>
      </c>
    </row>
    <row r="1237" spans="2:11" x14ac:dyDescent="0.25">
      <c r="B1237" s="26" t="s">
        <v>1182</v>
      </c>
      <c r="C1237" s="26"/>
      <c r="D1237" s="26"/>
      <c r="E1237" s="26"/>
      <c r="F1237" s="26"/>
      <c r="G1237" t="s">
        <v>0</v>
      </c>
      <c r="H1237">
        <v>35</v>
      </c>
      <c r="I1237" t="s">
        <v>20</v>
      </c>
      <c r="J1237" s="19">
        <f t="shared" si="271"/>
        <v>0.15917708333333333</v>
      </c>
      <c r="K1237" s="5">
        <f t="shared" si="272"/>
        <v>4.94722375</v>
      </c>
    </row>
    <row r="1238" spans="2:11" x14ac:dyDescent="0.25">
      <c r="B1238" s="26" t="s">
        <v>1183</v>
      </c>
      <c r="C1238" s="26"/>
      <c r="D1238" s="26"/>
      <c r="E1238" s="26"/>
      <c r="F1238" s="26"/>
      <c r="G1238" t="s">
        <v>0</v>
      </c>
      <c r="H1238">
        <v>600</v>
      </c>
      <c r="I1238" t="s">
        <v>20</v>
      </c>
      <c r="J1238" s="19">
        <f t="shared" si="271"/>
        <v>2.7287499999999998</v>
      </c>
      <c r="K1238" s="5">
        <f t="shared" si="272"/>
        <v>84.809549999999987</v>
      </c>
    </row>
    <row r="1239" spans="2:11" x14ac:dyDescent="0.25">
      <c r="B1239" s="26" t="s">
        <v>1184</v>
      </c>
      <c r="C1239" s="26"/>
      <c r="D1239" s="26"/>
      <c r="E1239" s="26"/>
      <c r="F1239" s="26"/>
      <c r="G1239" t="s">
        <v>0</v>
      </c>
      <c r="H1239">
        <v>250</v>
      </c>
      <c r="I1239" t="s">
        <v>20</v>
      </c>
      <c r="J1239" s="19">
        <f t="shared" si="271"/>
        <v>1.1369791666666667</v>
      </c>
      <c r="K1239" s="5">
        <f t="shared" si="272"/>
        <v>35.337312499999996</v>
      </c>
    </row>
    <row r="1240" spans="2:11" x14ac:dyDescent="0.25">
      <c r="B1240" s="26" t="s">
        <v>1185</v>
      </c>
      <c r="C1240" s="26"/>
      <c r="D1240" s="26"/>
      <c r="E1240" s="26"/>
      <c r="F1240" s="26"/>
      <c r="G1240" t="s">
        <v>0</v>
      </c>
      <c r="H1240">
        <v>200</v>
      </c>
      <c r="I1240" t="s">
        <v>20</v>
      </c>
      <c r="J1240" s="19">
        <f t="shared" si="271"/>
        <v>0.9095833333333333</v>
      </c>
      <c r="K1240" s="5">
        <f t="shared" si="272"/>
        <v>28.269849999999998</v>
      </c>
    </row>
    <row r="1241" spans="2:11" x14ac:dyDescent="0.25">
      <c r="B1241" s="26" t="s">
        <v>1186</v>
      </c>
      <c r="C1241" s="26"/>
      <c r="D1241" s="26"/>
      <c r="E1241" s="26"/>
      <c r="F1241" s="26"/>
      <c r="G1241" t="s">
        <v>0</v>
      </c>
      <c r="H1241">
        <v>600</v>
      </c>
      <c r="I1241" t="s">
        <v>20</v>
      </c>
      <c r="J1241" s="19">
        <f t="shared" si="271"/>
        <v>2.7287499999999998</v>
      </c>
      <c r="K1241" s="5">
        <f t="shared" si="272"/>
        <v>84.809549999999987</v>
      </c>
    </row>
    <row r="1242" spans="2:11" x14ac:dyDescent="0.25">
      <c r="B1242" s="26" t="s">
        <v>1187</v>
      </c>
      <c r="C1242" s="26"/>
      <c r="D1242" s="26"/>
      <c r="E1242" s="26"/>
      <c r="F1242" s="26"/>
      <c r="G1242" t="s">
        <v>0</v>
      </c>
      <c r="H1242">
        <v>200</v>
      </c>
      <c r="I1242" t="s">
        <v>20</v>
      </c>
      <c r="J1242" s="19">
        <f t="shared" si="271"/>
        <v>0.9095833333333333</v>
      </c>
      <c r="K1242" s="5">
        <f t="shared" si="272"/>
        <v>28.269849999999998</v>
      </c>
    </row>
    <row r="1243" spans="2:11" x14ac:dyDescent="0.25">
      <c r="B1243" s="26" t="s">
        <v>1188</v>
      </c>
      <c r="C1243" s="26"/>
      <c r="D1243" s="26"/>
      <c r="E1243" s="26"/>
      <c r="F1243" s="26"/>
      <c r="G1243" t="s">
        <v>0</v>
      </c>
      <c r="H1243">
        <v>80</v>
      </c>
      <c r="I1243" t="s">
        <v>20</v>
      </c>
      <c r="J1243" s="19">
        <f t="shared" si="271"/>
        <v>0.36383333333333334</v>
      </c>
      <c r="K1243" s="5">
        <f t="shared" si="272"/>
        <v>11.30794</v>
      </c>
    </row>
    <row r="1244" spans="2:11" x14ac:dyDescent="0.25">
      <c r="B1244" s="26" t="s">
        <v>1189</v>
      </c>
      <c r="C1244" s="26"/>
      <c r="D1244" s="26"/>
      <c r="E1244" s="26"/>
      <c r="F1244" s="26"/>
      <c r="G1244" t="s">
        <v>0</v>
      </c>
      <c r="H1244">
        <v>50</v>
      </c>
      <c r="I1244" t="s">
        <v>20</v>
      </c>
      <c r="J1244" s="19">
        <f t="shared" si="271"/>
        <v>0.22739583333333332</v>
      </c>
      <c r="K1244" s="5">
        <f t="shared" si="272"/>
        <v>7.0674624999999995</v>
      </c>
    </row>
    <row r="1245" spans="2:11" x14ac:dyDescent="0.25">
      <c r="B1245" s="26" t="s">
        <v>1190</v>
      </c>
      <c r="C1245" s="26"/>
      <c r="D1245" s="26"/>
      <c r="E1245" s="26"/>
      <c r="F1245" s="26"/>
      <c r="G1245" t="s">
        <v>0</v>
      </c>
      <c r="H1245">
        <v>30</v>
      </c>
      <c r="I1245" t="s">
        <v>20</v>
      </c>
      <c r="J1245" s="19">
        <f t="shared" si="271"/>
        <v>0.13643750000000002</v>
      </c>
      <c r="K1245" s="5">
        <f t="shared" si="272"/>
        <v>4.2404774999999999</v>
      </c>
    </row>
    <row r="1246" spans="2:11" x14ac:dyDescent="0.25">
      <c r="B1246" s="26" t="s">
        <v>1191</v>
      </c>
      <c r="C1246" s="26"/>
      <c r="D1246" s="26"/>
      <c r="E1246" s="26"/>
      <c r="F1246" s="26"/>
      <c r="G1246" t="s">
        <v>0</v>
      </c>
      <c r="H1246">
        <v>30</v>
      </c>
      <c r="I1246" t="s">
        <v>20</v>
      </c>
      <c r="J1246" s="19">
        <f t="shared" si="271"/>
        <v>0.13643750000000002</v>
      </c>
      <c r="K1246" s="5">
        <f t="shared" si="272"/>
        <v>4.2404774999999999</v>
      </c>
    </row>
    <row r="1247" spans="2:11" x14ac:dyDescent="0.25">
      <c r="B1247" s="26" t="s">
        <v>1192</v>
      </c>
      <c r="C1247" s="26"/>
      <c r="D1247" s="26"/>
      <c r="E1247" s="26"/>
      <c r="F1247" s="26"/>
      <c r="G1247" t="s">
        <v>0</v>
      </c>
      <c r="H1247">
        <v>50</v>
      </c>
      <c r="I1247" t="s">
        <v>20</v>
      </c>
      <c r="J1247" s="19">
        <f t="shared" si="271"/>
        <v>0.22739583333333332</v>
      </c>
      <c r="K1247" s="5">
        <f t="shared" si="272"/>
        <v>7.0674624999999995</v>
      </c>
    </row>
    <row r="1248" spans="2:11" x14ac:dyDescent="0.25">
      <c r="B1248" s="26" t="s">
        <v>1193</v>
      </c>
      <c r="C1248" s="26"/>
      <c r="D1248" s="26"/>
      <c r="E1248" s="26"/>
      <c r="F1248" s="26"/>
      <c r="G1248" t="s">
        <v>0</v>
      </c>
      <c r="H1248">
        <v>30</v>
      </c>
      <c r="I1248" t="s">
        <v>20</v>
      </c>
      <c r="J1248" s="19">
        <f t="shared" si="271"/>
        <v>0.13643750000000002</v>
      </c>
      <c r="K1248" s="5">
        <f t="shared" si="272"/>
        <v>4.2404774999999999</v>
      </c>
    </row>
    <row r="1249" spans="2:11" x14ac:dyDescent="0.25">
      <c r="B1249" s="26" t="s">
        <v>1194</v>
      </c>
      <c r="C1249" s="26"/>
      <c r="D1249" s="26"/>
      <c r="E1249" s="26"/>
      <c r="F1249" s="26"/>
      <c r="G1249" t="s">
        <v>0</v>
      </c>
      <c r="H1249">
        <v>20</v>
      </c>
      <c r="I1249" t="s">
        <v>20</v>
      </c>
      <c r="J1249" s="19">
        <f t="shared" si="271"/>
        <v>9.0958333333333335E-2</v>
      </c>
      <c r="K1249" s="5">
        <f t="shared" si="272"/>
        <v>2.8269850000000001</v>
      </c>
    </row>
    <row r="1250" spans="2:11" x14ac:dyDescent="0.25">
      <c r="B1250" s="26" t="s">
        <v>1195</v>
      </c>
      <c r="C1250" s="26"/>
      <c r="D1250" s="26"/>
      <c r="E1250" s="26"/>
      <c r="F1250" s="26"/>
      <c r="G1250" t="s">
        <v>0</v>
      </c>
      <c r="H1250">
        <v>100</v>
      </c>
      <c r="I1250" t="s">
        <v>20</v>
      </c>
      <c r="J1250" s="19">
        <f t="shared" si="271"/>
        <v>0.45479166666666665</v>
      </c>
      <c r="K1250" s="5">
        <f t="shared" si="272"/>
        <v>14.134924999999999</v>
      </c>
    </row>
    <row r="1251" spans="2:11" x14ac:dyDescent="0.25">
      <c r="B1251" s="26" t="s">
        <v>1196</v>
      </c>
      <c r="C1251" s="26"/>
      <c r="D1251" s="26"/>
      <c r="E1251" s="26"/>
      <c r="F1251" s="26"/>
      <c r="G1251" t="s">
        <v>0</v>
      </c>
      <c r="H1251">
        <v>20</v>
      </c>
      <c r="I1251" t="s">
        <v>20</v>
      </c>
      <c r="J1251" s="19">
        <f t="shared" si="271"/>
        <v>9.0958333333333335E-2</v>
      </c>
      <c r="K1251" s="5">
        <f t="shared" si="272"/>
        <v>2.8269850000000001</v>
      </c>
    </row>
    <row r="1252" spans="2:11" x14ac:dyDescent="0.25">
      <c r="B1252" s="26" t="s">
        <v>1197</v>
      </c>
      <c r="C1252" s="26"/>
      <c r="D1252" s="26"/>
      <c r="E1252" s="26"/>
      <c r="F1252" s="26"/>
      <c r="G1252" t="s">
        <v>0</v>
      </c>
      <c r="H1252">
        <v>400</v>
      </c>
      <c r="I1252" t="s">
        <v>20</v>
      </c>
      <c r="J1252" s="19">
        <f t="shared" si="271"/>
        <v>1.8191666666666666</v>
      </c>
      <c r="K1252" s="5">
        <f t="shared" si="272"/>
        <v>56.539699999999996</v>
      </c>
    </row>
    <row r="1253" spans="2:11" x14ac:dyDescent="0.25">
      <c r="B1253" s="26" t="s">
        <v>1198</v>
      </c>
      <c r="C1253" s="26"/>
      <c r="D1253" s="26"/>
      <c r="E1253" s="26"/>
      <c r="F1253" s="26"/>
      <c r="G1253" t="s">
        <v>0</v>
      </c>
      <c r="H1253">
        <v>250</v>
      </c>
      <c r="I1253" t="s">
        <v>20</v>
      </c>
      <c r="J1253" s="19">
        <f t="shared" si="271"/>
        <v>1.1369791666666667</v>
      </c>
      <c r="K1253" s="5">
        <f t="shared" si="272"/>
        <v>35.337312499999996</v>
      </c>
    </row>
    <row r="1254" spans="2:11" x14ac:dyDescent="0.25">
      <c r="B1254" s="26" t="s">
        <v>1199</v>
      </c>
      <c r="C1254" s="26"/>
      <c r="D1254" s="26"/>
      <c r="E1254" s="26"/>
      <c r="F1254" s="26"/>
      <c r="G1254" t="s">
        <v>0</v>
      </c>
      <c r="H1254">
        <v>300</v>
      </c>
      <c r="I1254" t="s">
        <v>20</v>
      </c>
      <c r="J1254" s="19">
        <f t="shared" si="271"/>
        <v>1.3643749999999999</v>
      </c>
      <c r="K1254" s="5">
        <f t="shared" si="272"/>
        <v>42.404774999999994</v>
      </c>
    </row>
    <row r="1255" spans="2:11" x14ac:dyDescent="0.25">
      <c r="B1255" s="26" t="s">
        <v>1200</v>
      </c>
      <c r="C1255" s="26"/>
      <c r="D1255" s="26"/>
      <c r="E1255" s="26"/>
      <c r="F1255" s="26"/>
      <c r="G1255" t="s">
        <v>0</v>
      </c>
      <c r="H1255">
        <v>100</v>
      </c>
      <c r="I1255" t="s">
        <v>20</v>
      </c>
      <c r="J1255" s="19">
        <f t="shared" si="271"/>
        <v>0.45479166666666665</v>
      </c>
      <c r="K1255" s="5">
        <f t="shared" si="272"/>
        <v>14.134924999999999</v>
      </c>
    </row>
    <row r="1256" spans="2:11" x14ac:dyDescent="0.25">
      <c r="B1256" s="26" t="s">
        <v>1201</v>
      </c>
      <c r="C1256" s="26"/>
      <c r="D1256" s="26"/>
      <c r="E1256" s="26"/>
      <c r="F1256" s="26"/>
      <c r="G1256" t="s">
        <v>0</v>
      </c>
      <c r="H1256">
        <v>400</v>
      </c>
      <c r="I1256" t="s">
        <v>20</v>
      </c>
      <c r="J1256" s="19">
        <f t="shared" si="271"/>
        <v>1.8191666666666666</v>
      </c>
      <c r="K1256" s="5">
        <f t="shared" si="272"/>
        <v>56.539699999999996</v>
      </c>
    </row>
    <row r="1257" spans="2:11" x14ac:dyDescent="0.25">
      <c r="B1257" s="26" t="s">
        <v>1202</v>
      </c>
      <c r="C1257" s="26"/>
      <c r="D1257" s="26"/>
      <c r="E1257" s="26"/>
      <c r="F1257" s="26"/>
      <c r="G1257" t="s">
        <v>0</v>
      </c>
      <c r="H1257">
        <v>20</v>
      </c>
      <c r="I1257" t="s">
        <v>20</v>
      </c>
      <c r="J1257" s="19">
        <f t="shared" si="271"/>
        <v>9.0958333333333335E-2</v>
      </c>
      <c r="K1257" s="5">
        <f t="shared" si="272"/>
        <v>2.8269850000000001</v>
      </c>
    </row>
    <row r="1258" spans="2:11" x14ac:dyDescent="0.25">
      <c r="B1258" s="26" t="s">
        <v>1203</v>
      </c>
      <c r="C1258" s="26"/>
      <c r="D1258" s="26"/>
      <c r="E1258" s="26"/>
      <c r="F1258" s="26"/>
      <c r="G1258" t="s">
        <v>0</v>
      </c>
      <c r="H1258">
        <v>16</v>
      </c>
      <c r="I1258" t="s">
        <v>20</v>
      </c>
      <c r="J1258" s="19">
        <f t="shared" si="271"/>
        <v>7.2766666666666674E-2</v>
      </c>
      <c r="K1258" s="5">
        <f t="shared" si="272"/>
        <v>2.2615880000000002</v>
      </c>
    </row>
    <row r="1259" spans="2:11" x14ac:dyDescent="0.25">
      <c r="B1259" s="26" t="s">
        <v>1204</v>
      </c>
      <c r="C1259" s="26"/>
      <c r="D1259" s="26"/>
      <c r="E1259" s="26"/>
      <c r="F1259" s="26"/>
      <c r="G1259" t="s">
        <v>0</v>
      </c>
      <c r="H1259">
        <v>800</v>
      </c>
      <c r="I1259" t="s">
        <v>20</v>
      </c>
      <c r="J1259" s="19">
        <f t="shared" si="271"/>
        <v>3.6383333333333332</v>
      </c>
      <c r="K1259" s="5">
        <f t="shared" si="272"/>
        <v>113.07939999999999</v>
      </c>
    </row>
    <row r="1260" spans="2:11" x14ac:dyDescent="0.25">
      <c r="B1260" s="26" t="s">
        <v>1205</v>
      </c>
      <c r="C1260" s="26"/>
      <c r="D1260" s="26"/>
      <c r="E1260" s="26"/>
      <c r="F1260" s="26"/>
      <c r="G1260" t="s">
        <v>0</v>
      </c>
      <c r="H1260">
        <v>40</v>
      </c>
      <c r="I1260" t="s">
        <v>20</v>
      </c>
      <c r="J1260" s="19">
        <f t="shared" si="271"/>
        <v>0.18191666666666667</v>
      </c>
      <c r="K1260" s="5">
        <f t="shared" si="272"/>
        <v>5.6539700000000002</v>
      </c>
    </row>
    <row r="1261" spans="2:11" x14ac:dyDescent="0.25">
      <c r="B1261" s="26" t="s">
        <v>1206</v>
      </c>
      <c r="C1261" s="26"/>
      <c r="D1261" s="26"/>
      <c r="E1261" s="26"/>
      <c r="F1261" s="26"/>
      <c r="G1261" t="s">
        <v>0</v>
      </c>
      <c r="H1261">
        <v>20</v>
      </c>
      <c r="I1261" t="s">
        <v>20</v>
      </c>
      <c r="J1261" s="19">
        <f t="shared" si="271"/>
        <v>9.0958333333333335E-2</v>
      </c>
      <c r="K1261" s="5">
        <f t="shared" si="272"/>
        <v>2.8269850000000001</v>
      </c>
    </row>
    <row r="1262" spans="2:11" x14ac:dyDescent="0.25">
      <c r="B1262" s="26" t="s">
        <v>1207</v>
      </c>
      <c r="C1262" s="26"/>
      <c r="D1262" s="26"/>
      <c r="E1262" s="26"/>
      <c r="F1262" s="26"/>
      <c r="G1262" t="s">
        <v>0</v>
      </c>
      <c r="H1262">
        <v>25</v>
      </c>
      <c r="I1262" t="s">
        <v>20</v>
      </c>
      <c r="J1262" s="19">
        <f t="shared" si="271"/>
        <v>0.11369791666666666</v>
      </c>
      <c r="K1262" s="5">
        <f t="shared" si="272"/>
        <v>3.5337312499999998</v>
      </c>
    </row>
    <row r="1263" spans="2:11" x14ac:dyDescent="0.25">
      <c r="B1263" s="26" t="s">
        <v>1208</v>
      </c>
      <c r="C1263" s="26"/>
      <c r="D1263" s="26"/>
      <c r="E1263" s="26"/>
      <c r="F1263" s="26"/>
      <c r="G1263" t="s">
        <v>0</v>
      </c>
      <c r="H1263">
        <v>50</v>
      </c>
      <c r="I1263" t="s">
        <v>20</v>
      </c>
      <c r="J1263" s="19">
        <f t="shared" si="271"/>
        <v>0.22739583333333332</v>
      </c>
      <c r="K1263" s="5">
        <f t="shared" si="272"/>
        <v>7.0674624999999995</v>
      </c>
    </row>
    <row r="1264" spans="2:11" x14ac:dyDescent="0.25">
      <c r="B1264" s="26" t="s">
        <v>1209</v>
      </c>
      <c r="C1264" s="26"/>
      <c r="D1264" s="26"/>
      <c r="E1264" s="26"/>
      <c r="F1264" s="26"/>
      <c r="G1264" t="s">
        <v>0</v>
      </c>
      <c r="H1264">
        <v>40</v>
      </c>
      <c r="I1264" t="s">
        <v>20</v>
      </c>
      <c r="J1264" s="19">
        <f t="shared" si="271"/>
        <v>0.18191666666666667</v>
      </c>
      <c r="K1264" s="5">
        <f t="shared" si="272"/>
        <v>5.6539700000000002</v>
      </c>
    </row>
    <row r="1265" spans="2:11" x14ac:dyDescent="0.25">
      <c r="B1265" s="26" t="s">
        <v>1210</v>
      </c>
      <c r="C1265" s="26"/>
      <c r="D1265" s="26"/>
      <c r="E1265" s="26"/>
      <c r="F1265" s="26"/>
      <c r="G1265" t="s">
        <v>0</v>
      </c>
      <c r="H1265">
        <v>75</v>
      </c>
      <c r="I1265" t="s">
        <v>20</v>
      </c>
      <c r="J1265" s="19">
        <f t="shared" si="271"/>
        <v>0.34109374999999997</v>
      </c>
      <c r="K1265" s="5">
        <f t="shared" si="272"/>
        <v>10.601193749999998</v>
      </c>
    </row>
    <row r="1266" spans="2:11" x14ac:dyDescent="0.25">
      <c r="B1266" s="26" t="s">
        <v>1211</v>
      </c>
      <c r="C1266" s="26"/>
      <c r="D1266" s="26"/>
      <c r="E1266" s="26"/>
      <c r="F1266" s="26"/>
      <c r="G1266" t="s">
        <v>0</v>
      </c>
      <c r="H1266">
        <v>500</v>
      </c>
      <c r="I1266" t="s">
        <v>20</v>
      </c>
      <c r="J1266" s="19">
        <f t="shared" si="271"/>
        <v>2.2739583333333333</v>
      </c>
      <c r="K1266" s="5">
        <f t="shared" si="272"/>
        <v>70.674624999999992</v>
      </c>
    </row>
    <row r="1267" spans="2:11" x14ac:dyDescent="0.25">
      <c r="B1267" s="26" t="s">
        <v>1212</v>
      </c>
      <c r="C1267" s="26"/>
      <c r="D1267" s="26"/>
      <c r="E1267" s="26"/>
      <c r="F1267" s="26"/>
      <c r="G1267" t="s">
        <v>0</v>
      </c>
      <c r="H1267">
        <v>300</v>
      </c>
      <c r="I1267" t="s">
        <v>20</v>
      </c>
      <c r="J1267" s="19">
        <f t="shared" si="271"/>
        <v>1.3643749999999999</v>
      </c>
      <c r="K1267" s="5">
        <f t="shared" si="272"/>
        <v>42.404774999999994</v>
      </c>
    </row>
    <row r="1268" spans="2:11" x14ac:dyDescent="0.25">
      <c r="B1268" s="26" t="s">
        <v>1213</v>
      </c>
      <c r="C1268" s="26"/>
      <c r="D1268" s="26"/>
      <c r="E1268" s="26"/>
      <c r="F1268" s="26"/>
      <c r="G1268" t="s">
        <v>0</v>
      </c>
      <c r="H1268">
        <v>600</v>
      </c>
      <c r="I1268" t="s">
        <v>20</v>
      </c>
      <c r="J1268" s="19">
        <f t="shared" si="271"/>
        <v>2.7287499999999998</v>
      </c>
      <c r="K1268" s="5">
        <f t="shared" si="272"/>
        <v>84.809549999999987</v>
      </c>
    </row>
    <row r="1269" spans="2:11" x14ac:dyDescent="0.25">
      <c r="B1269" s="26" t="s">
        <v>1214</v>
      </c>
      <c r="C1269" s="26"/>
      <c r="D1269" s="26"/>
      <c r="E1269" s="26"/>
      <c r="F1269" s="26"/>
      <c r="G1269" t="s">
        <v>0</v>
      </c>
      <c r="H1269">
        <v>400</v>
      </c>
      <c r="I1269" t="s">
        <v>20</v>
      </c>
      <c r="J1269" s="19">
        <f t="shared" si="271"/>
        <v>1.8191666666666666</v>
      </c>
      <c r="K1269" s="5">
        <f t="shared" si="272"/>
        <v>56.539699999999996</v>
      </c>
    </row>
    <row r="1270" spans="2:11" x14ac:dyDescent="0.25">
      <c r="B1270" s="26" t="s">
        <v>1215</v>
      </c>
      <c r="C1270" s="26"/>
      <c r="D1270" s="26"/>
      <c r="E1270" s="26"/>
      <c r="F1270" s="26"/>
      <c r="G1270" t="s">
        <v>0</v>
      </c>
      <c r="H1270">
        <v>40</v>
      </c>
      <c r="I1270" t="s">
        <v>20</v>
      </c>
      <c r="J1270" s="19">
        <f t="shared" si="271"/>
        <v>0.18191666666666667</v>
      </c>
      <c r="K1270" s="5">
        <f t="shared" si="272"/>
        <v>5.6539700000000002</v>
      </c>
    </row>
    <row r="1271" spans="2:11" x14ac:dyDescent="0.25">
      <c r="B1271" s="26" t="s">
        <v>1216</v>
      </c>
      <c r="C1271" s="26"/>
      <c r="D1271" s="26"/>
      <c r="E1271" s="26"/>
      <c r="F1271" s="26"/>
      <c r="G1271" t="s">
        <v>0</v>
      </c>
      <c r="H1271">
        <v>50</v>
      </c>
      <c r="I1271" t="s">
        <v>20</v>
      </c>
      <c r="J1271" s="19">
        <f t="shared" si="271"/>
        <v>0.22739583333333332</v>
      </c>
      <c r="K1271" s="5">
        <f t="shared" si="272"/>
        <v>7.0674624999999995</v>
      </c>
    </row>
    <row r="1272" spans="2:11" x14ac:dyDescent="0.25">
      <c r="B1272" s="26" t="s">
        <v>1217</v>
      </c>
      <c r="C1272" s="26"/>
      <c r="D1272" s="26"/>
      <c r="E1272" s="26"/>
      <c r="F1272" s="26"/>
      <c r="G1272" t="s">
        <v>0</v>
      </c>
      <c r="H1272">
        <v>100</v>
      </c>
      <c r="I1272" t="s">
        <v>20</v>
      </c>
      <c r="J1272" s="19">
        <f t="shared" si="271"/>
        <v>0.45479166666666665</v>
      </c>
      <c r="K1272" s="5">
        <f t="shared" si="272"/>
        <v>14.134924999999999</v>
      </c>
    </row>
    <row r="1273" spans="2:11" x14ac:dyDescent="0.25">
      <c r="B1273" s="26" t="s">
        <v>1218</v>
      </c>
      <c r="C1273" s="26"/>
      <c r="D1273" s="26"/>
      <c r="E1273" s="26"/>
      <c r="F1273" s="26"/>
      <c r="G1273" t="s">
        <v>0</v>
      </c>
      <c r="H1273">
        <v>50</v>
      </c>
      <c r="I1273" t="s">
        <v>20</v>
      </c>
      <c r="J1273" s="19">
        <f t="shared" si="271"/>
        <v>0.22739583333333332</v>
      </c>
      <c r="K1273" s="5">
        <f t="shared" si="272"/>
        <v>7.0674624999999995</v>
      </c>
    </row>
    <row r="1274" spans="2:11" x14ac:dyDescent="0.25">
      <c r="B1274" s="26" t="s">
        <v>1219</v>
      </c>
      <c r="C1274" s="26"/>
      <c r="D1274" s="26"/>
      <c r="E1274" s="26"/>
      <c r="F1274" s="26"/>
      <c r="G1274" t="s">
        <v>0</v>
      </c>
      <c r="H1274">
        <v>25</v>
      </c>
      <c r="I1274" t="s">
        <v>20</v>
      </c>
      <c r="J1274" s="19">
        <f t="shared" si="271"/>
        <v>0.11369791666666666</v>
      </c>
      <c r="K1274" s="5">
        <f t="shared" si="272"/>
        <v>3.5337312499999998</v>
      </c>
    </row>
    <row r="1275" spans="2:11" ht="17.25" x14ac:dyDescent="0.25">
      <c r="B1275" s="26" t="s">
        <v>1363</v>
      </c>
      <c r="C1275" s="26"/>
      <c r="D1275" s="26"/>
      <c r="E1275" s="26"/>
      <c r="F1275" s="26"/>
      <c r="G1275" t="s">
        <v>0</v>
      </c>
      <c r="H1275">
        <v>150</v>
      </c>
      <c r="I1275" t="s">
        <v>20</v>
      </c>
      <c r="J1275" s="19">
        <f t="shared" si="271"/>
        <v>0.68218749999999995</v>
      </c>
      <c r="K1275" s="5">
        <f t="shared" si="272"/>
        <v>21.202387499999997</v>
      </c>
    </row>
    <row r="1276" spans="2:11" ht="17.25" x14ac:dyDescent="0.25">
      <c r="B1276" s="26" t="s">
        <v>1364</v>
      </c>
      <c r="C1276" s="26"/>
      <c r="D1276" s="26"/>
      <c r="E1276" s="26"/>
      <c r="F1276" s="26"/>
      <c r="G1276" t="s">
        <v>0</v>
      </c>
      <c r="H1276">
        <v>80</v>
      </c>
      <c r="I1276" t="s">
        <v>20</v>
      </c>
      <c r="J1276" s="19">
        <f t="shared" si="271"/>
        <v>0.36383333333333334</v>
      </c>
      <c r="K1276" s="5">
        <f t="shared" si="272"/>
        <v>11.30794</v>
      </c>
    </row>
    <row r="1277" spans="2:11" x14ac:dyDescent="0.25">
      <c r="B1277" s="26" t="s">
        <v>1220</v>
      </c>
      <c r="C1277" s="26"/>
      <c r="D1277" s="26"/>
      <c r="E1277" s="26"/>
      <c r="F1277" s="26"/>
      <c r="G1277" t="s">
        <v>0</v>
      </c>
      <c r="H1277">
        <v>150</v>
      </c>
      <c r="I1277" t="s">
        <v>20</v>
      </c>
      <c r="J1277" s="19">
        <f t="shared" si="271"/>
        <v>0.68218749999999995</v>
      </c>
      <c r="K1277" s="5">
        <f t="shared" si="272"/>
        <v>21.202387499999997</v>
      </c>
    </row>
    <row r="1278" spans="2:11" x14ac:dyDescent="0.25">
      <c r="B1278" s="26" t="s">
        <v>1221</v>
      </c>
      <c r="C1278" s="26"/>
      <c r="D1278" s="26"/>
      <c r="E1278" s="26"/>
      <c r="F1278" s="26"/>
      <c r="G1278" t="s">
        <v>0</v>
      </c>
      <c r="H1278">
        <v>150</v>
      </c>
      <c r="I1278" t="s">
        <v>20</v>
      </c>
      <c r="J1278" s="19">
        <f t="shared" si="271"/>
        <v>0.68218749999999995</v>
      </c>
      <c r="K1278" s="5">
        <f t="shared" si="272"/>
        <v>21.202387499999997</v>
      </c>
    </row>
    <row r="1279" spans="2:11" ht="17.25" x14ac:dyDescent="0.25">
      <c r="B1279" s="26" t="s">
        <v>1362</v>
      </c>
      <c r="C1279" s="26"/>
      <c r="D1279" s="26"/>
      <c r="E1279" s="26"/>
      <c r="F1279" s="26"/>
      <c r="G1279" t="s">
        <v>0</v>
      </c>
      <c r="H1279">
        <v>50</v>
      </c>
      <c r="I1279" t="s">
        <v>20</v>
      </c>
      <c r="J1279" s="19">
        <f t="shared" si="271"/>
        <v>0.22739583333333332</v>
      </c>
      <c r="K1279" s="5">
        <f t="shared" si="272"/>
        <v>7.0674624999999995</v>
      </c>
    </row>
    <row r="1280" spans="2:11" x14ac:dyDescent="0.25">
      <c r="B1280" s="26" t="s">
        <v>1222</v>
      </c>
      <c r="C1280" s="26"/>
      <c r="D1280" s="26"/>
      <c r="E1280" s="26"/>
      <c r="F1280" s="26"/>
      <c r="G1280" t="s">
        <v>0</v>
      </c>
      <c r="H1280">
        <v>25</v>
      </c>
      <c r="I1280" t="s">
        <v>20</v>
      </c>
      <c r="J1280" s="19">
        <f t="shared" si="271"/>
        <v>0.11369791666666666</v>
      </c>
      <c r="K1280" s="5">
        <f t="shared" si="272"/>
        <v>3.5337312499999998</v>
      </c>
    </row>
    <row r="1281" spans="2:11" x14ac:dyDescent="0.25">
      <c r="B1281" s="26" t="s">
        <v>1223</v>
      </c>
      <c r="C1281" s="26"/>
      <c r="D1281" s="26"/>
      <c r="E1281" s="26"/>
      <c r="F1281" s="26"/>
      <c r="G1281" t="s">
        <v>0</v>
      </c>
      <c r="H1281">
        <v>6</v>
      </c>
      <c r="I1281" t="s">
        <v>20</v>
      </c>
      <c r="J1281" s="19">
        <f t="shared" si="271"/>
        <v>2.7287499999999999E-2</v>
      </c>
      <c r="K1281" s="5">
        <f t="shared" si="272"/>
        <v>0.84809549999999989</v>
      </c>
    </row>
    <row r="1282" spans="2:11" x14ac:dyDescent="0.25">
      <c r="B1282" s="26" t="s">
        <v>1224</v>
      </c>
      <c r="C1282" s="26"/>
      <c r="D1282" s="26"/>
      <c r="E1282" s="26"/>
      <c r="F1282" s="26"/>
      <c r="G1282" t="s">
        <v>0</v>
      </c>
      <c r="H1282">
        <v>50</v>
      </c>
      <c r="I1282" t="s">
        <v>20</v>
      </c>
      <c r="J1282" s="19">
        <f t="shared" si="271"/>
        <v>0.22739583333333332</v>
      </c>
      <c r="K1282" s="5">
        <f t="shared" si="272"/>
        <v>7.0674624999999995</v>
      </c>
    </row>
    <row r="1283" spans="2:11" x14ac:dyDescent="0.25">
      <c r="B1283" s="26" t="s">
        <v>1225</v>
      </c>
      <c r="C1283" s="26"/>
      <c r="D1283" s="26"/>
      <c r="E1283" s="26"/>
      <c r="F1283" s="26"/>
      <c r="G1283" t="s">
        <v>0</v>
      </c>
      <c r="H1283">
        <v>50</v>
      </c>
      <c r="I1283" t="s">
        <v>20</v>
      </c>
      <c r="J1283" s="19">
        <f t="shared" si="271"/>
        <v>0.22739583333333332</v>
      </c>
      <c r="K1283" s="5">
        <f t="shared" si="272"/>
        <v>7.0674624999999995</v>
      </c>
    </row>
    <row r="1284" spans="2:11" x14ac:dyDescent="0.25">
      <c r="B1284" s="26" t="s">
        <v>1226</v>
      </c>
      <c r="C1284" s="26"/>
      <c r="D1284" s="26"/>
      <c r="E1284" s="26"/>
      <c r="F1284" s="26"/>
      <c r="G1284" t="s">
        <v>0</v>
      </c>
      <c r="H1284">
        <v>50</v>
      </c>
      <c r="I1284" t="s">
        <v>20</v>
      </c>
      <c r="J1284" s="19">
        <f t="shared" si="271"/>
        <v>0.22739583333333332</v>
      </c>
      <c r="K1284" s="5">
        <f t="shared" si="272"/>
        <v>7.0674624999999995</v>
      </c>
    </row>
    <row r="1285" spans="2:11" ht="17.25" x14ac:dyDescent="0.25">
      <c r="B1285" s="26" t="s">
        <v>1360</v>
      </c>
      <c r="C1285" s="26"/>
      <c r="D1285" s="26"/>
      <c r="E1285" s="26"/>
      <c r="F1285" s="26"/>
      <c r="G1285" t="s">
        <v>0</v>
      </c>
      <c r="H1285">
        <v>150</v>
      </c>
      <c r="I1285" t="s">
        <v>20</v>
      </c>
      <c r="J1285" s="19">
        <f t="shared" si="271"/>
        <v>0.68218749999999995</v>
      </c>
      <c r="K1285" s="5">
        <f t="shared" si="272"/>
        <v>21.202387499999997</v>
      </c>
    </row>
    <row r="1286" spans="2:11" ht="17.25" x14ac:dyDescent="0.25">
      <c r="B1286" s="26" t="s">
        <v>1361</v>
      </c>
      <c r="C1286" s="26"/>
      <c r="D1286" s="26"/>
      <c r="E1286" s="26"/>
      <c r="F1286" s="26"/>
      <c r="G1286" t="s">
        <v>0</v>
      </c>
      <c r="H1286">
        <v>80</v>
      </c>
      <c r="I1286" t="s">
        <v>20</v>
      </c>
      <c r="J1286" s="19">
        <f t="shared" si="271"/>
        <v>0.36383333333333334</v>
      </c>
      <c r="K1286" s="5">
        <f t="shared" si="272"/>
        <v>11.30794</v>
      </c>
    </row>
    <row r="1287" spans="2:11" x14ac:dyDescent="0.25">
      <c r="B1287" s="26" t="s">
        <v>1227</v>
      </c>
      <c r="C1287" s="26"/>
      <c r="D1287" s="26"/>
      <c r="E1287" s="26"/>
      <c r="F1287" s="26"/>
      <c r="G1287" t="s">
        <v>0</v>
      </c>
      <c r="H1287">
        <v>20</v>
      </c>
      <c r="I1287" t="s">
        <v>20</v>
      </c>
      <c r="J1287" s="19">
        <f t="shared" si="271"/>
        <v>9.0958333333333335E-2</v>
      </c>
      <c r="K1287" s="5">
        <f t="shared" si="272"/>
        <v>2.8269850000000001</v>
      </c>
    </row>
    <row r="1288" spans="2:11" x14ac:dyDescent="0.25">
      <c r="B1288" s="26" t="s">
        <v>1228</v>
      </c>
      <c r="C1288" s="26"/>
      <c r="D1288" s="26"/>
      <c r="E1288" s="26"/>
      <c r="F1288" s="26"/>
      <c r="G1288" t="s">
        <v>0</v>
      </c>
      <c r="H1288">
        <v>16</v>
      </c>
      <c r="I1288" t="s">
        <v>20</v>
      </c>
      <c r="J1288" s="19">
        <f t="shared" si="271"/>
        <v>7.2766666666666674E-2</v>
      </c>
      <c r="K1288" s="5">
        <f t="shared" si="272"/>
        <v>2.2615880000000002</v>
      </c>
    </row>
    <row r="1289" spans="2:11" x14ac:dyDescent="0.25">
      <c r="B1289" s="26" t="s">
        <v>1229</v>
      </c>
      <c r="C1289" s="26"/>
      <c r="D1289" s="26"/>
      <c r="E1289" s="26"/>
      <c r="F1289" s="26"/>
      <c r="G1289" t="s">
        <v>0</v>
      </c>
      <c r="H1289" s="27">
        <v>1000</v>
      </c>
      <c r="I1289" t="s">
        <v>20</v>
      </c>
      <c r="J1289" s="19">
        <f t="shared" si="271"/>
        <v>4.5479166666666666</v>
      </c>
      <c r="K1289" s="5">
        <f t="shared" si="272"/>
        <v>141.34924999999998</v>
      </c>
    </row>
    <row r="1290" spans="2:11" x14ac:dyDescent="0.25">
      <c r="B1290" s="26" t="s">
        <v>1230</v>
      </c>
      <c r="C1290" s="26"/>
      <c r="D1290" s="26"/>
      <c r="E1290" s="26"/>
      <c r="F1290" s="26"/>
      <c r="G1290" t="s">
        <v>0</v>
      </c>
      <c r="H1290" s="27">
        <v>1250</v>
      </c>
      <c r="I1290" t="s">
        <v>20</v>
      </c>
      <c r="J1290" s="19">
        <f t="shared" si="271"/>
        <v>5.684895833333333</v>
      </c>
      <c r="K1290" s="5">
        <f t="shared" si="272"/>
        <v>176.68656249999998</v>
      </c>
    </row>
    <row r="1291" spans="2:11" x14ac:dyDescent="0.25">
      <c r="B1291" s="26" t="s">
        <v>1232</v>
      </c>
      <c r="C1291" s="26"/>
      <c r="D1291" s="26"/>
      <c r="E1291" s="26"/>
      <c r="F1291" s="26"/>
      <c r="G1291" t="s">
        <v>0</v>
      </c>
      <c r="H1291" s="27">
        <v>2000</v>
      </c>
      <c r="I1291" t="s">
        <v>20</v>
      </c>
      <c r="J1291" s="19">
        <f t="shared" si="271"/>
        <v>9.0958333333333332</v>
      </c>
      <c r="K1291" s="5">
        <f t="shared" si="272"/>
        <v>282.69849999999997</v>
      </c>
    </row>
    <row r="1292" spans="2:11" x14ac:dyDescent="0.25">
      <c r="B1292" s="26" t="s">
        <v>1231</v>
      </c>
      <c r="C1292" s="26"/>
      <c r="D1292" s="26"/>
      <c r="E1292" s="26"/>
      <c r="F1292" s="26"/>
      <c r="G1292" t="s">
        <v>0</v>
      </c>
      <c r="H1292">
        <v>1000</v>
      </c>
      <c r="I1292" t="s">
        <v>20</v>
      </c>
      <c r="J1292" s="19">
        <f t="shared" si="271"/>
        <v>4.5479166666666666</v>
      </c>
      <c r="K1292" s="5">
        <f t="shared" si="272"/>
        <v>141.34924999999998</v>
      </c>
    </row>
    <row r="1293" spans="2:11" x14ac:dyDescent="0.25">
      <c r="B1293" s="26" t="s">
        <v>1233</v>
      </c>
      <c r="C1293" s="26"/>
      <c r="D1293" s="26"/>
      <c r="E1293" s="26"/>
      <c r="F1293" s="26"/>
      <c r="G1293" t="s">
        <v>0</v>
      </c>
      <c r="H1293" s="27">
        <v>100</v>
      </c>
      <c r="I1293" t="s">
        <v>20</v>
      </c>
      <c r="J1293" s="19">
        <f t="shared" si="271"/>
        <v>0.45479166666666665</v>
      </c>
      <c r="K1293" s="5">
        <f t="shared" si="272"/>
        <v>14.134924999999999</v>
      </c>
    </row>
    <row r="1294" spans="2:11" x14ac:dyDescent="0.25">
      <c r="B1294" s="26" t="s">
        <v>1234</v>
      </c>
      <c r="C1294" s="26"/>
      <c r="D1294" s="26"/>
      <c r="E1294" s="26"/>
      <c r="F1294" s="26"/>
      <c r="G1294" t="s">
        <v>0</v>
      </c>
      <c r="H1294" s="27">
        <v>150</v>
      </c>
      <c r="I1294" t="s">
        <v>20</v>
      </c>
      <c r="J1294" s="19">
        <f t="shared" si="271"/>
        <v>0.68218749999999995</v>
      </c>
      <c r="K1294" s="5">
        <f t="shared" si="272"/>
        <v>21.202387499999997</v>
      </c>
    </row>
    <row r="1295" spans="2:11" x14ac:dyDescent="0.25">
      <c r="B1295" s="26" t="s">
        <v>1235</v>
      </c>
      <c r="C1295" s="26"/>
      <c r="D1295" s="26"/>
      <c r="E1295" s="26"/>
      <c r="F1295" s="26"/>
      <c r="G1295" t="s">
        <v>0</v>
      </c>
      <c r="H1295" s="27">
        <v>500</v>
      </c>
      <c r="I1295" t="s">
        <v>20</v>
      </c>
      <c r="J1295" s="19">
        <f t="shared" si="271"/>
        <v>2.2739583333333333</v>
      </c>
      <c r="K1295" s="5">
        <f t="shared" si="272"/>
        <v>70.674624999999992</v>
      </c>
    </row>
    <row r="1296" spans="2:11" x14ac:dyDescent="0.25">
      <c r="B1296" s="26" t="s">
        <v>1236</v>
      </c>
      <c r="C1296" s="26"/>
      <c r="D1296" s="26"/>
      <c r="E1296" s="26"/>
      <c r="F1296" s="26"/>
      <c r="G1296" t="s">
        <v>0</v>
      </c>
      <c r="H1296" s="27">
        <v>10</v>
      </c>
      <c r="I1296" t="s">
        <v>20</v>
      </c>
      <c r="J1296" s="19">
        <f t="shared" si="271"/>
        <v>4.5479166666666668E-2</v>
      </c>
      <c r="K1296" s="5">
        <f t="shared" si="272"/>
        <v>1.4134925</v>
      </c>
    </row>
    <row r="1297" spans="2:11" x14ac:dyDescent="0.25">
      <c r="B1297" s="26" t="s">
        <v>1237</v>
      </c>
      <c r="C1297" s="26"/>
      <c r="D1297" s="26"/>
      <c r="E1297" s="26"/>
      <c r="F1297" s="26"/>
      <c r="G1297" t="s">
        <v>0</v>
      </c>
      <c r="H1297" s="27">
        <v>4</v>
      </c>
      <c r="I1297" t="s">
        <v>20</v>
      </c>
      <c r="J1297" s="19">
        <f t="shared" si="271"/>
        <v>1.8191666666666668E-2</v>
      </c>
      <c r="K1297" s="5">
        <f t="shared" si="272"/>
        <v>0.56539700000000004</v>
      </c>
    </row>
    <row r="1298" spans="2:11" x14ac:dyDescent="0.25">
      <c r="B1298" s="26" t="s">
        <v>1238</v>
      </c>
      <c r="C1298" s="26"/>
      <c r="D1298" s="26"/>
      <c r="E1298" s="26"/>
      <c r="F1298" s="26"/>
      <c r="G1298" t="s">
        <v>0</v>
      </c>
      <c r="H1298" s="27">
        <v>80</v>
      </c>
      <c r="I1298" t="s">
        <v>20</v>
      </c>
      <c r="J1298" s="19">
        <f t="shared" si="271"/>
        <v>0.36383333333333334</v>
      </c>
      <c r="K1298" s="5">
        <f t="shared" si="272"/>
        <v>11.30794</v>
      </c>
    </row>
    <row r="1299" spans="2:11" x14ac:dyDescent="0.25">
      <c r="B1299" s="26" t="s">
        <v>1239</v>
      </c>
      <c r="C1299" s="26"/>
      <c r="D1299" s="26"/>
      <c r="E1299" s="26"/>
      <c r="F1299" s="26"/>
      <c r="G1299" t="s">
        <v>0</v>
      </c>
      <c r="H1299" s="27">
        <v>20</v>
      </c>
      <c r="I1299" t="s">
        <v>20</v>
      </c>
      <c r="J1299" s="19">
        <f t="shared" si="271"/>
        <v>9.0958333333333335E-2</v>
      </c>
      <c r="K1299" s="5">
        <f t="shared" si="272"/>
        <v>2.8269850000000001</v>
      </c>
    </row>
    <row r="1300" spans="2:11" x14ac:dyDescent="0.25">
      <c r="B1300" s="26" t="s">
        <v>1240</v>
      </c>
      <c r="C1300" s="26"/>
      <c r="D1300" s="26"/>
      <c r="E1300" s="26"/>
      <c r="F1300" s="26"/>
      <c r="G1300" t="s">
        <v>88</v>
      </c>
      <c r="H1300" s="27">
        <v>10</v>
      </c>
      <c r="I1300" t="s">
        <v>20</v>
      </c>
      <c r="J1300" s="19">
        <f t="shared" si="271"/>
        <v>4.5479166666666668E-2</v>
      </c>
      <c r="K1300" s="5">
        <f t="shared" si="272"/>
        <v>1.4134925</v>
      </c>
    </row>
    <row r="1301" spans="2:11" ht="15.75" thickBot="1" x14ac:dyDescent="0.3"/>
    <row r="1302" spans="2:11" ht="15.75" thickBot="1" x14ac:dyDescent="0.3">
      <c r="B1302" s="25" t="s">
        <v>1241</v>
      </c>
      <c r="C1302" s="26"/>
      <c r="D1302" s="26"/>
      <c r="E1302" s="26"/>
      <c r="F1302" s="26"/>
    </row>
    <row r="1303" spans="2:11" x14ac:dyDescent="0.25">
      <c r="B1303" s="26" t="s">
        <v>1243</v>
      </c>
      <c r="C1303" s="26"/>
      <c r="D1303" s="26"/>
      <c r="E1303" s="26"/>
      <c r="F1303" s="26"/>
      <c r="G1303" t="s">
        <v>1244</v>
      </c>
      <c r="H1303" s="27">
        <v>15</v>
      </c>
      <c r="I1303" t="s">
        <v>1245</v>
      </c>
      <c r="J1303" s="19">
        <f t="shared" ref="J1303" si="273">+H1303/72000*$G$54</f>
        <v>6.8218750000000009E-2</v>
      </c>
      <c r="K1303" s="5">
        <f t="shared" ref="K1303" si="274">$K$54*J1303</f>
        <v>2.1202387499999999</v>
      </c>
    </row>
    <row r="1304" spans="2:11" x14ac:dyDescent="0.25">
      <c r="B1304" s="26" t="s">
        <v>1246</v>
      </c>
      <c r="C1304" s="26"/>
      <c r="D1304" s="26"/>
      <c r="E1304" s="26"/>
      <c r="F1304" s="26"/>
      <c r="G1304" t="s">
        <v>1244</v>
      </c>
      <c r="H1304" s="27">
        <v>12</v>
      </c>
      <c r="I1304" t="s">
        <v>1245</v>
      </c>
      <c r="J1304" s="19">
        <f t="shared" ref="J1304:J1349" si="275">+H1304/72000*$G$54</f>
        <v>5.4574999999999999E-2</v>
      </c>
      <c r="K1304" s="5">
        <f t="shared" ref="K1304:K1349" si="276">$K$54*J1304</f>
        <v>1.6961909999999998</v>
      </c>
    </row>
    <row r="1305" spans="2:11" x14ac:dyDescent="0.25">
      <c r="B1305" s="26" t="s">
        <v>1247</v>
      </c>
      <c r="C1305" s="26"/>
      <c r="D1305" s="26"/>
      <c r="E1305" s="26"/>
      <c r="F1305" s="26"/>
      <c r="G1305" t="s">
        <v>1244</v>
      </c>
      <c r="H1305" s="27">
        <v>12</v>
      </c>
      <c r="I1305" t="s">
        <v>1245</v>
      </c>
      <c r="J1305" s="19">
        <f t="shared" si="275"/>
        <v>5.4574999999999999E-2</v>
      </c>
      <c r="K1305" s="5">
        <f t="shared" si="276"/>
        <v>1.6961909999999998</v>
      </c>
    </row>
    <row r="1306" spans="2:11" x14ac:dyDescent="0.25">
      <c r="B1306" s="26" t="s">
        <v>1248</v>
      </c>
      <c r="C1306" s="26"/>
      <c r="D1306" s="26"/>
      <c r="E1306" s="26"/>
      <c r="F1306" s="26"/>
      <c r="G1306" t="s">
        <v>1244</v>
      </c>
      <c r="H1306" s="27">
        <v>18</v>
      </c>
      <c r="I1306" t="s">
        <v>1245</v>
      </c>
      <c r="J1306" s="19">
        <f t="shared" si="275"/>
        <v>8.1862500000000005E-2</v>
      </c>
      <c r="K1306" s="5">
        <f t="shared" si="276"/>
        <v>2.5442865000000001</v>
      </c>
    </row>
    <row r="1307" spans="2:11" x14ac:dyDescent="0.25">
      <c r="B1307" s="26" t="s">
        <v>1249</v>
      </c>
      <c r="C1307" s="26"/>
      <c r="D1307" s="26"/>
      <c r="E1307" s="26"/>
      <c r="F1307" s="26"/>
      <c r="G1307" t="s">
        <v>1244</v>
      </c>
      <c r="H1307" s="27">
        <v>24</v>
      </c>
      <c r="I1307" t="s">
        <v>1245</v>
      </c>
      <c r="J1307" s="19">
        <f t="shared" si="275"/>
        <v>0.10915</v>
      </c>
      <c r="K1307" s="5">
        <f t="shared" si="276"/>
        <v>3.3923819999999996</v>
      </c>
    </row>
    <row r="1308" spans="2:11" x14ac:dyDescent="0.25">
      <c r="B1308" s="26" t="s">
        <v>1250</v>
      </c>
      <c r="C1308" s="26"/>
      <c r="D1308" s="26"/>
      <c r="E1308" s="26"/>
      <c r="F1308" s="26"/>
      <c r="G1308" t="s">
        <v>1244</v>
      </c>
      <c r="H1308" s="27">
        <v>10</v>
      </c>
      <c r="I1308" t="s">
        <v>1245</v>
      </c>
      <c r="J1308" s="19">
        <f t="shared" si="275"/>
        <v>4.5479166666666668E-2</v>
      </c>
      <c r="K1308" s="5">
        <f t="shared" si="276"/>
        <v>1.4134925</v>
      </c>
    </row>
    <row r="1309" spans="2:11" x14ac:dyDescent="0.25">
      <c r="B1309" s="26" t="s">
        <v>1251</v>
      </c>
      <c r="C1309" s="26"/>
      <c r="D1309" s="26"/>
      <c r="E1309" s="26"/>
      <c r="F1309" s="26"/>
      <c r="G1309" t="s">
        <v>1244</v>
      </c>
      <c r="H1309" s="27">
        <v>10</v>
      </c>
      <c r="I1309" t="s">
        <v>1245</v>
      </c>
      <c r="J1309" s="19">
        <f t="shared" si="275"/>
        <v>4.5479166666666668E-2</v>
      </c>
      <c r="K1309" s="5">
        <f t="shared" si="276"/>
        <v>1.4134925</v>
      </c>
    </row>
    <row r="1310" spans="2:11" x14ac:dyDescent="0.25">
      <c r="B1310" s="26" t="s">
        <v>1252</v>
      </c>
      <c r="C1310" s="26"/>
      <c r="D1310" s="26"/>
      <c r="E1310" s="26"/>
      <c r="F1310" s="26"/>
      <c r="G1310" t="s">
        <v>1244</v>
      </c>
      <c r="H1310" s="27">
        <v>8</v>
      </c>
      <c r="I1310" t="s">
        <v>1245</v>
      </c>
      <c r="J1310" s="19">
        <f t="shared" si="275"/>
        <v>3.6383333333333337E-2</v>
      </c>
      <c r="K1310" s="5">
        <f t="shared" si="276"/>
        <v>1.1307940000000001</v>
      </c>
    </row>
    <row r="1311" spans="2:11" x14ac:dyDescent="0.25">
      <c r="B1311" s="26" t="s">
        <v>1253</v>
      </c>
      <c r="C1311" s="26"/>
      <c r="D1311" s="26"/>
      <c r="E1311" s="26"/>
      <c r="F1311" s="26"/>
      <c r="G1311" t="s">
        <v>1244</v>
      </c>
      <c r="H1311" s="27">
        <v>12</v>
      </c>
      <c r="I1311" t="s">
        <v>1245</v>
      </c>
      <c r="J1311" s="19">
        <f t="shared" si="275"/>
        <v>5.4574999999999999E-2</v>
      </c>
      <c r="K1311" s="5">
        <f t="shared" si="276"/>
        <v>1.6961909999999998</v>
      </c>
    </row>
    <row r="1312" spans="2:11" x14ac:dyDescent="0.25">
      <c r="B1312" s="26" t="s">
        <v>1254</v>
      </c>
      <c r="C1312" s="26"/>
      <c r="D1312" s="26"/>
      <c r="E1312" s="26"/>
      <c r="F1312" s="26"/>
      <c r="G1312" t="s">
        <v>1244</v>
      </c>
      <c r="H1312" s="27">
        <v>6</v>
      </c>
      <c r="I1312" t="s">
        <v>1245</v>
      </c>
      <c r="J1312" s="19">
        <f t="shared" si="275"/>
        <v>2.7287499999999999E-2</v>
      </c>
      <c r="K1312" s="5">
        <f t="shared" si="276"/>
        <v>0.84809549999999989</v>
      </c>
    </row>
    <row r="1313" spans="2:11" x14ac:dyDescent="0.25">
      <c r="B1313" s="26" t="s">
        <v>1255</v>
      </c>
      <c r="C1313" s="26"/>
      <c r="D1313" s="26"/>
      <c r="E1313" s="26"/>
      <c r="F1313" s="26"/>
      <c r="G1313" t="s">
        <v>1244</v>
      </c>
      <c r="H1313" s="27">
        <v>18</v>
      </c>
      <c r="I1313" t="s">
        <v>1245</v>
      </c>
      <c r="J1313" s="19">
        <f t="shared" si="275"/>
        <v>8.1862500000000005E-2</v>
      </c>
      <c r="K1313" s="5">
        <f t="shared" si="276"/>
        <v>2.5442865000000001</v>
      </c>
    </row>
    <row r="1314" spans="2:11" x14ac:dyDescent="0.25">
      <c r="B1314" s="26" t="s">
        <v>1256</v>
      </c>
      <c r="C1314" s="26"/>
      <c r="D1314" s="26"/>
      <c r="E1314" s="26"/>
      <c r="F1314" s="26"/>
      <c r="G1314" t="s">
        <v>1244</v>
      </c>
      <c r="H1314" s="27">
        <v>16</v>
      </c>
      <c r="I1314" t="s">
        <v>1245</v>
      </c>
      <c r="J1314" s="19">
        <f t="shared" si="275"/>
        <v>7.2766666666666674E-2</v>
      </c>
      <c r="K1314" s="5">
        <f t="shared" si="276"/>
        <v>2.2615880000000002</v>
      </c>
    </row>
    <row r="1315" spans="2:11" x14ac:dyDescent="0.25">
      <c r="B1315" s="26" t="s">
        <v>1257</v>
      </c>
      <c r="C1315" s="26"/>
      <c r="D1315" s="26"/>
      <c r="E1315" s="26"/>
      <c r="F1315" s="26"/>
      <c r="G1315" t="s">
        <v>1244</v>
      </c>
      <c r="H1315" s="27">
        <v>22</v>
      </c>
      <c r="I1315" t="s">
        <v>1245</v>
      </c>
      <c r="J1315" s="19">
        <f t="shared" si="275"/>
        <v>0.10005416666666667</v>
      </c>
      <c r="K1315" s="5">
        <f t="shared" si="276"/>
        <v>3.1096834999999996</v>
      </c>
    </row>
    <row r="1316" spans="2:11" x14ac:dyDescent="0.25">
      <c r="B1316" s="26" t="s">
        <v>1258</v>
      </c>
      <c r="C1316" s="26"/>
      <c r="D1316" s="26"/>
      <c r="E1316" s="26"/>
      <c r="F1316" s="26"/>
      <c r="G1316" t="s">
        <v>1244</v>
      </c>
      <c r="H1316" s="27">
        <v>10</v>
      </c>
      <c r="I1316" t="s">
        <v>1245</v>
      </c>
      <c r="J1316" s="19">
        <f t="shared" si="275"/>
        <v>4.5479166666666668E-2</v>
      </c>
      <c r="K1316" s="5">
        <f t="shared" si="276"/>
        <v>1.4134925</v>
      </c>
    </row>
    <row r="1317" spans="2:11" x14ac:dyDescent="0.25">
      <c r="B1317" s="26" t="s">
        <v>1259</v>
      </c>
      <c r="C1317" s="26"/>
      <c r="D1317" s="26"/>
      <c r="E1317" s="26"/>
      <c r="F1317" s="26"/>
      <c r="G1317" t="s">
        <v>1244</v>
      </c>
      <c r="H1317" s="27">
        <v>20</v>
      </c>
      <c r="I1317" t="s">
        <v>1245</v>
      </c>
      <c r="J1317" s="19">
        <f t="shared" si="275"/>
        <v>9.0958333333333335E-2</v>
      </c>
      <c r="K1317" s="5">
        <f t="shared" si="276"/>
        <v>2.8269850000000001</v>
      </c>
    </row>
    <row r="1318" spans="2:11" x14ac:dyDescent="0.25">
      <c r="B1318" s="26" t="s">
        <v>1260</v>
      </c>
      <c r="C1318" s="26"/>
      <c r="D1318" s="26"/>
      <c r="E1318" s="26"/>
      <c r="F1318" s="26"/>
      <c r="G1318" t="s">
        <v>1244</v>
      </c>
      <c r="H1318" s="27">
        <v>22</v>
      </c>
      <c r="I1318" t="s">
        <v>1245</v>
      </c>
      <c r="J1318" s="19">
        <f t="shared" si="275"/>
        <v>0.10005416666666667</v>
      </c>
      <c r="K1318" s="5">
        <f t="shared" si="276"/>
        <v>3.1096834999999996</v>
      </c>
    </row>
    <row r="1319" spans="2:11" x14ac:dyDescent="0.25">
      <c r="B1319" s="26" t="s">
        <v>1261</v>
      </c>
      <c r="C1319" s="26"/>
      <c r="D1319" s="26"/>
      <c r="E1319" s="26"/>
      <c r="F1319" s="26"/>
      <c r="G1319" t="s">
        <v>1244</v>
      </c>
      <c r="H1319" s="27">
        <v>26</v>
      </c>
      <c r="I1319" t="s">
        <v>1245</v>
      </c>
      <c r="J1319" s="19">
        <f t="shared" si="275"/>
        <v>0.11824583333333333</v>
      </c>
      <c r="K1319" s="5">
        <f t="shared" si="276"/>
        <v>3.6750804999999995</v>
      </c>
    </row>
    <row r="1320" spans="2:11" x14ac:dyDescent="0.25">
      <c r="B1320" s="26" t="s">
        <v>1262</v>
      </c>
      <c r="C1320" s="26"/>
      <c r="D1320" s="26"/>
      <c r="E1320" s="26"/>
      <c r="F1320" s="26"/>
      <c r="G1320" t="s">
        <v>1244</v>
      </c>
      <c r="H1320" s="27">
        <v>24</v>
      </c>
      <c r="I1320" t="s">
        <v>1245</v>
      </c>
      <c r="J1320" s="19">
        <f t="shared" si="275"/>
        <v>0.10915</v>
      </c>
      <c r="K1320" s="5">
        <f t="shared" si="276"/>
        <v>3.3923819999999996</v>
      </c>
    </row>
    <row r="1321" spans="2:11" x14ac:dyDescent="0.25">
      <c r="B1321" s="26" t="s">
        <v>1263</v>
      </c>
      <c r="C1321" s="26"/>
      <c r="D1321" s="26"/>
      <c r="E1321" s="26"/>
      <c r="F1321" s="26"/>
      <c r="G1321" t="s">
        <v>1244</v>
      </c>
      <c r="H1321" s="27">
        <v>12</v>
      </c>
      <c r="I1321" t="s">
        <v>1245</v>
      </c>
      <c r="J1321" s="19">
        <f t="shared" si="275"/>
        <v>5.4574999999999999E-2</v>
      </c>
      <c r="K1321" s="5">
        <f t="shared" si="276"/>
        <v>1.6961909999999998</v>
      </c>
    </row>
    <row r="1322" spans="2:11" x14ac:dyDescent="0.25">
      <c r="B1322" s="26" t="s">
        <v>1264</v>
      </c>
      <c r="C1322" s="26"/>
      <c r="D1322" s="26"/>
      <c r="E1322" s="26"/>
      <c r="F1322" s="26"/>
      <c r="G1322" t="s">
        <v>1244</v>
      </c>
      <c r="H1322" s="27">
        <v>10</v>
      </c>
      <c r="I1322" t="s">
        <v>1245</v>
      </c>
      <c r="J1322" s="19">
        <f t="shared" si="275"/>
        <v>4.5479166666666668E-2</v>
      </c>
      <c r="K1322" s="5">
        <f t="shared" si="276"/>
        <v>1.4134925</v>
      </c>
    </row>
    <row r="1323" spans="2:11" x14ac:dyDescent="0.25">
      <c r="B1323" s="26" t="s">
        <v>1265</v>
      </c>
      <c r="C1323" s="26"/>
      <c r="D1323" s="26"/>
      <c r="E1323" s="26"/>
      <c r="F1323" s="26"/>
      <c r="G1323" t="s">
        <v>1244</v>
      </c>
      <c r="H1323" s="27">
        <v>16</v>
      </c>
      <c r="I1323" t="s">
        <v>1245</v>
      </c>
      <c r="J1323" s="19">
        <f t="shared" si="275"/>
        <v>7.2766666666666674E-2</v>
      </c>
      <c r="K1323" s="5">
        <f t="shared" si="276"/>
        <v>2.2615880000000002</v>
      </c>
    </row>
    <row r="1324" spans="2:11" x14ac:dyDescent="0.25">
      <c r="B1324" s="26" t="s">
        <v>1266</v>
      </c>
      <c r="C1324" s="26"/>
      <c r="D1324" s="26"/>
      <c r="E1324" s="26"/>
      <c r="F1324" s="26"/>
      <c r="G1324" t="s">
        <v>1244</v>
      </c>
      <c r="H1324" s="27">
        <v>16</v>
      </c>
      <c r="I1324" t="s">
        <v>1245</v>
      </c>
      <c r="J1324" s="19">
        <f t="shared" si="275"/>
        <v>7.2766666666666674E-2</v>
      </c>
      <c r="K1324" s="5">
        <f t="shared" si="276"/>
        <v>2.2615880000000002</v>
      </c>
    </row>
    <row r="1325" spans="2:11" x14ac:dyDescent="0.25">
      <c r="B1325" s="26" t="s">
        <v>1267</v>
      </c>
      <c r="C1325" s="26"/>
      <c r="D1325" s="26"/>
      <c r="E1325" s="26"/>
      <c r="F1325" s="26"/>
      <c r="G1325" t="s">
        <v>1244</v>
      </c>
      <c r="H1325" s="27">
        <v>8</v>
      </c>
      <c r="I1325" t="s">
        <v>1245</v>
      </c>
      <c r="J1325" s="19">
        <f t="shared" si="275"/>
        <v>3.6383333333333337E-2</v>
      </c>
      <c r="K1325" s="5">
        <f t="shared" si="276"/>
        <v>1.1307940000000001</v>
      </c>
    </row>
    <row r="1326" spans="2:11" x14ac:dyDescent="0.25">
      <c r="B1326" s="26" t="s">
        <v>1268</v>
      </c>
      <c r="C1326" s="26"/>
      <c r="D1326" s="26"/>
      <c r="E1326" s="26"/>
      <c r="F1326" s="26"/>
      <c r="G1326" t="s">
        <v>1244</v>
      </c>
      <c r="H1326" s="27">
        <v>12</v>
      </c>
      <c r="I1326" t="s">
        <v>1245</v>
      </c>
      <c r="J1326" s="19">
        <f t="shared" si="275"/>
        <v>5.4574999999999999E-2</v>
      </c>
      <c r="K1326" s="5">
        <f t="shared" si="276"/>
        <v>1.6961909999999998</v>
      </c>
    </row>
    <row r="1327" spans="2:11" x14ac:dyDescent="0.25">
      <c r="B1327" s="26" t="s">
        <v>1269</v>
      </c>
      <c r="C1327" s="26"/>
      <c r="D1327" s="26"/>
      <c r="E1327" s="26"/>
      <c r="F1327" s="26"/>
      <c r="G1327" t="s">
        <v>1244</v>
      </c>
      <c r="H1327" s="27">
        <v>18</v>
      </c>
      <c r="I1327" t="s">
        <v>1245</v>
      </c>
      <c r="J1327" s="19">
        <f t="shared" si="275"/>
        <v>8.1862500000000005E-2</v>
      </c>
      <c r="K1327" s="5">
        <f t="shared" si="276"/>
        <v>2.5442865000000001</v>
      </c>
    </row>
    <row r="1328" spans="2:11" x14ac:dyDescent="0.25">
      <c r="B1328" s="26" t="s">
        <v>1270</v>
      </c>
      <c r="C1328" s="26"/>
      <c r="D1328" s="26"/>
      <c r="E1328" s="26"/>
      <c r="F1328" s="26"/>
      <c r="G1328" t="s">
        <v>1244</v>
      </c>
      <c r="H1328" s="27">
        <v>6</v>
      </c>
      <c r="I1328" t="s">
        <v>1245</v>
      </c>
      <c r="J1328" s="19">
        <f t="shared" si="275"/>
        <v>2.7287499999999999E-2</v>
      </c>
      <c r="K1328" s="5">
        <f t="shared" si="276"/>
        <v>0.84809549999999989</v>
      </c>
    </row>
    <row r="1329" spans="2:11" x14ac:dyDescent="0.25">
      <c r="B1329" s="26" t="s">
        <v>1271</v>
      </c>
      <c r="C1329" s="26"/>
      <c r="D1329" s="26"/>
      <c r="E1329" s="26"/>
      <c r="F1329" s="26"/>
      <c r="G1329" t="s">
        <v>1244</v>
      </c>
      <c r="H1329" s="27">
        <v>8</v>
      </c>
      <c r="I1329" t="s">
        <v>1245</v>
      </c>
      <c r="J1329" s="19">
        <f t="shared" si="275"/>
        <v>3.6383333333333337E-2</v>
      </c>
      <c r="K1329" s="5">
        <f t="shared" si="276"/>
        <v>1.1307940000000001</v>
      </c>
    </row>
    <row r="1330" spans="2:11" x14ac:dyDescent="0.25">
      <c r="B1330" s="26" t="s">
        <v>1272</v>
      </c>
      <c r="C1330" s="26"/>
      <c r="D1330" s="26"/>
      <c r="E1330" s="26"/>
      <c r="F1330" s="26"/>
      <c r="G1330" t="s">
        <v>1244</v>
      </c>
      <c r="H1330" s="27">
        <v>4</v>
      </c>
      <c r="I1330" t="s">
        <v>1245</v>
      </c>
      <c r="J1330" s="19">
        <f t="shared" si="275"/>
        <v>1.8191666666666668E-2</v>
      </c>
      <c r="K1330" s="5">
        <f t="shared" si="276"/>
        <v>0.56539700000000004</v>
      </c>
    </row>
    <row r="1331" spans="2:11" x14ac:dyDescent="0.25">
      <c r="B1331" s="26" t="s">
        <v>1273</v>
      </c>
      <c r="C1331" s="26"/>
      <c r="D1331" s="26"/>
      <c r="E1331" s="26"/>
      <c r="F1331" s="26"/>
      <c r="G1331" t="s">
        <v>1244</v>
      </c>
      <c r="H1331" s="27">
        <v>12</v>
      </c>
      <c r="I1331" t="s">
        <v>1245</v>
      </c>
      <c r="J1331" s="19">
        <f t="shared" si="275"/>
        <v>5.4574999999999999E-2</v>
      </c>
      <c r="K1331" s="5">
        <f t="shared" si="276"/>
        <v>1.6961909999999998</v>
      </c>
    </row>
    <row r="1332" spans="2:11" x14ac:dyDescent="0.25">
      <c r="B1332" s="26" t="s">
        <v>1274</v>
      </c>
      <c r="C1332" s="26"/>
      <c r="D1332" s="26"/>
      <c r="E1332" s="26"/>
      <c r="F1332" s="26"/>
      <c r="G1332" t="s">
        <v>1244</v>
      </c>
      <c r="H1332" s="27">
        <v>14</v>
      </c>
      <c r="I1332" t="s">
        <v>1245</v>
      </c>
      <c r="J1332" s="19">
        <f t="shared" si="275"/>
        <v>6.3670833333333329E-2</v>
      </c>
      <c r="K1332" s="5">
        <f t="shared" si="276"/>
        <v>1.9788894999999997</v>
      </c>
    </row>
    <row r="1333" spans="2:11" x14ac:dyDescent="0.25">
      <c r="B1333" s="26" t="s">
        <v>1275</v>
      </c>
      <c r="C1333" s="26"/>
      <c r="D1333" s="26"/>
      <c r="E1333" s="26"/>
      <c r="F1333" s="26"/>
      <c r="G1333" t="s">
        <v>1244</v>
      </c>
      <c r="H1333" s="27">
        <v>6</v>
      </c>
      <c r="I1333" t="s">
        <v>1245</v>
      </c>
      <c r="J1333" s="19">
        <f t="shared" si="275"/>
        <v>2.7287499999999999E-2</v>
      </c>
      <c r="K1333" s="5">
        <f t="shared" si="276"/>
        <v>0.84809549999999989</v>
      </c>
    </row>
    <row r="1334" spans="2:11" x14ac:dyDescent="0.25">
      <c r="B1334" s="26" t="s">
        <v>1276</v>
      </c>
      <c r="C1334" s="26"/>
      <c r="D1334" s="26"/>
      <c r="E1334" s="26"/>
      <c r="F1334" s="26"/>
      <c r="G1334" t="s">
        <v>1244</v>
      </c>
      <c r="H1334" s="27">
        <v>18</v>
      </c>
      <c r="I1334" t="s">
        <v>1245</v>
      </c>
      <c r="J1334" s="19">
        <f t="shared" si="275"/>
        <v>8.1862500000000005E-2</v>
      </c>
      <c r="K1334" s="5">
        <f t="shared" si="276"/>
        <v>2.5442865000000001</v>
      </c>
    </row>
    <row r="1335" spans="2:11" x14ac:dyDescent="0.25">
      <c r="B1335" s="26" t="s">
        <v>1277</v>
      </c>
      <c r="C1335" s="26"/>
      <c r="D1335" s="26"/>
      <c r="E1335" s="26"/>
      <c r="F1335" s="26"/>
      <c r="G1335" t="s">
        <v>1244</v>
      </c>
      <c r="H1335" s="27">
        <v>14</v>
      </c>
      <c r="I1335" t="s">
        <v>1245</v>
      </c>
      <c r="J1335" s="19">
        <f t="shared" si="275"/>
        <v>6.3670833333333329E-2</v>
      </c>
      <c r="K1335" s="5">
        <f t="shared" si="276"/>
        <v>1.9788894999999997</v>
      </c>
    </row>
    <row r="1336" spans="2:11" x14ac:dyDescent="0.25">
      <c r="B1336" s="26" t="s">
        <v>1278</v>
      </c>
      <c r="C1336" s="26"/>
      <c r="D1336" s="26"/>
      <c r="E1336" s="26"/>
      <c r="F1336" s="26"/>
      <c r="G1336" t="s">
        <v>1244</v>
      </c>
      <c r="H1336" s="27">
        <v>10</v>
      </c>
      <c r="I1336" t="s">
        <v>1245</v>
      </c>
      <c r="J1336" s="19">
        <f t="shared" si="275"/>
        <v>4.5479166666666668E-2</v>
      </c>
      <c r="K1336" s="5">
        <f t="shared" si="276"/>
        <v>1.4134925</v>
      </c>
    </row>
    <row r="1337" spans="2:11" x14ac:dyDescent="0.25">
      <c r="B1337" s="26" t="s">
        <v>1279</v>
      </c>
      <c r="C1337" s="26"/>
      <c r="D1337" s="26"/>
      <c r="E1337" s="26"/>
      <c r="F1337" s="26"/>
      <c r="G1337" t="s">
        <v>1244</v>
      </c>
      <c r="H1337" s="27">
        <v>4</v>
      </c>
      <c r="I1337" t="s">
        <v>1245</v>
      </c>
      <c r="J1337" s="19">
        <f t="shared" si="275"/>
        <v>1.8191666666666668E-2</v>
      </c>
      <c r="K1337" s="5">
        <f t="shared" si="276"/>
        <v>0.56539700000000004</v>
      </c>
    </row>
    <row r="1338" spans="2:11" x14ac:dyDescent="0.25">
      <c r="B1338" s="26" t="s">
        <v>1280</v>
      </c>
      <c r="C1338" s="26"/>
      <c r="D1338" s="26"/>
      <c r="E1338" s="26"/>
      <c r="F1338" s="26"/>
      <c r="G1338" t="s">
        <v>1244</v>
      </c>
      <c r="H1338" s="27">
        <v>8</v>
      </c>
      <c r="I1338" t="s">
        <v>1245</v>
      </c>
      <c r="J1338" s="19">
        <f t="shared" si="275"/>
        <v>3.6383333333333337E-2</v>
      </c>
      <c r="K1338" s="5">
        <f t="shared" si="276"/>
        <v>1.1307940000000001</v>
      </c>
    </row>
    <row r="1339" spans="2:11" x14ac:dyDescent="0.25">
      <c r="B1339" s="26" t="s">
        <v>1281</v>
      </c>
      <c r="C1339" s="26"/>
      <c r="D1339" s="26"/>
      <c r="E1339" s="26"/>
      <c r="F1339" s="26"/>
      <c r="G1339" t="s">
        <v>1244</v>
      </c>
      <c r="H1339" s="27">
        <v>18</v>
      </c>
      <c r="I1339" t="s">
        <v>1245</v>
      </c>
      <c r="J1339" s="19">
        <f t="shared" si="275"/>
        <v>8.1862500000000005E-2</v>
      </c>
      <c r="K1339" s="5">
        <f t="shared" si="276"/>
        <v>2.5442865000000001</v>
      </c>
    </row>
    <row r="1340" spans="2:11" x14ac:dyDescent="0.25">
      <c r="B1340" s="26" t="s">
        <v>1282</v>
      </c>
      <c r="C1340" s="26"/>
      <c r="D1340" s="26"/>
      <c r="E1340" s="26"/>
      <c r="F1340" s="26"/>
      <c r="G1340" t="s">
        <v>1244</v>
      </c>
      <c r="H1340" s="27">
        <v>6</v>
      </c>
      <c r="I1340" t="s">
        <v>1245</v>
      </c>
      <c r="J1340" s="19">
        <f t="shared" si="275"/>
        <v>2.7287499999999999E-2</v>
      </c>
      <c r="K1340" s="5">
        <f t="shared" si="276"/>
        <v>0.84809549999999989</v>
      </c>
    </row>
    <row r="1341" spans="2:11" x14ac:dyDescent="0.25">
      <c r="B1341" s="26" t="s">
        <v>1283</v>
      </c>
      <c r="C1341" s="26"/>
      <c r="D1341" s="26"/>
      <c r="E1341" s="26"/>
      <c r="F1341" s="26"/>
      <c r="G1341" t="s">
        <v>1244</v>
      </c>
      <c r="H1341" s="27">
        <v>8</v>
      </c>
      <c r="I1341" t="s">
        <v>1245</v>
      </c>
      <c r="J1341" s="19">
        <f t="shared" si="275"/>
        <v>3.6383333333333337E-2</v>
      </c>
      <c r="K1341" s="5">
        <f t="shared" si="276"/>
        <v>1.1307940000000001</v>
      </c>
    </row>
    <row r="1342" spans="2:11" x14ac:dyDescent="0.25">
      <c r="B1342" s="26" t="s">
        <v>1284</v>
      </c>
      <c r="C1342" s="26"/>
      <c r="D1342" s="26"/>
      <c r="E1342" s="26"/>
      <c r="F1342" s="26"/>
      <c r="G1342" t="s">
        <v>1244</v>
      </c>
      <c r="H1342" s="27">
        <v>8</v>
      </c>
      <c r="I1342" t="s">
        <v>1245</v>
      </c>
      <c r="J1342" s="19">
        <f t="shared" si="275"/>
        <v>3.6383333333333337E-2</v>
      </c>
      <c r="K1342" s="5">
        <f t="shared" si="276"/>
        <v>1.1307940000000001</v>
      </c>
    </row>
    <row r="1343" spans="2:11" x14ac:dyDescent="0.25">
      <c r="B1343" s="26" t="s">
        <v>1285</v>
      </c>
      <c r="C1343" s="26"/>
      <c r="D1343" s="26"/>
      <c r="E1343" s="26"/>
      <c r="F1343" s="26"/>
      <c r="G1343" t="s">
        <v>1244</v>
      </c>
      <c r="H1343" s="27">
        <v>14</v>
      </c>
      <c r="I1343" t="s">
        <v>1245</v>
      </c>
      <c r="J1343" s="19">
        <f t="shared" si="275"/>
        <v>6.3670833333333329E-2</v>
      </c>
      <c r="K1343" s="5">
        <f t="shared" si="276"/>
        <v>1.9788894999999997</v>
      </c>
    </row>
    <row r="1344" spans="2:11" x14ac:dyDescent="0.25">
      <c r="B1344" s="26" t="s">
        <v>1286</v>
      </c>
      <c r="C1344" s="26"/>
      <c r="D1344" s="26"/>
      <c r="E1344" s="26"/>
      <c r="F1344" s="26"/>
      <c r="G1344" t="s">
        <v>1244</v>
      </c>
      <c r="H1344" s="27">
        <v>8</v>
      </c>
      <c r="I1344" t="s">
        <v>1245</v>
      </c>
      <c r="J1344" s="19">
        <f t="shared" si="275"/>
        <v>3.6383333333333337E-2</v>
      </c>
      <c r="K1344" s="5">
        <f t="shared" si="276"/>
        <v>1.1307940000000001</v>
      </c>
    </row>
    <row r="1345" spans="2:11" x14ac:dyDescent="0.25">
      <c r="B1345" s="26" t="s">
        <v>1287</v>
      </c>
      <c r="C1345" s="26"/>
      <c r="D1345" s="26"/>
      <c r="E1345" s="26"/>
      <c r="F1345" s="26"/>
      <c r="G1345" t="s">
        <v>1244</v>
      </c>
      <c r="H1345" s="27">
        <v>12</v>
      </c>
      <c r="I1345" t="s">
        <v>1245</v>
      </c>
      <c r="J1345" s="19">
        <f t="shared" si="275"/>
        <v>5.4574999999999999E-2</v>
      </c>
      <c r="K1345" s="5">
        <f t="shared" si="276"/>
        <v>1.6961909999999998</v>
      </c>
    </row>
    <row r="1346" spans="2:11" x14ac:dyDescent="0.25">
      <c r="B1346" s="26" t="s">
        <v>1288</v>
      </c>
      <c r="C1346" s="26"/>
      <c r="D1346" s="26"/>
      <c r="E1346" s="26"/>
      <c r="F1346" s="26"/>
      <c r="G1346" t="s">
        <v>1244</v>
      </c>
      <c r="H1346" s="27">
        <v>18</v>
      </c>
      <c r="I1346" t="s">
        <v>1245</v>
      </c>
      <c r="J1346" s="19">
        <f t="shared" si="275"/>
        <v>8.1862500000000005E-2</v>
      </c>
      <c r="K1346" s="5">
        <f t="shared" si="276"/>
        <v>2.5442865000000001</v>
      </c>
    </row>
    <row r="1347" spans="2:11" x14ac:dyDescent="0.25">
      <c r="B1347" s="26" t="s">
        <v>1289</v>
      </c>
      <c r="C1347" s="26"/>
      <c r="D1347" s="26"/>
      <c r="E1347" s="26"/>
      <c r="F1347" s="26"/>
      <c r="G1347" t="s">
        <v>1244</v>
      </c>
      <c r="H1347" s="27">
        <v>8</v>
      </c>
      <c r="I1347" t="s">
        <v>1245</v>
      </c>
      <c r="J1347" s="19">
        <f t="shared" si="275"/>
        <v>3.6383333333333337E-2</v>
      </c>
      <c r="K1347" s="5">
        <f t="shared" si="276"/>
        <v>1.1307940000000001</v>
      </c>
    </row>
    <row r="1348" spans="2:11" x14ac:dyDescent="0.25">
      <c r="B1348" s="26" t="s">
        <v>1290</v>
      </c>
      <c r="C1348" s="26"/>
      <c r="D1348" s="26"/>
      <c r="E1348" s="26"/>
      <c r="F1348" s="26"/>
      <c r="G1348" t="s">
        <v>1291</v>
      </c>
      <c r="H1348" s="27">
        <v>20</v>
      </c>
      <c r="I1348" t="s">
        <v>1245</v>
      </c>
      <c r="J1348" s="19">
        <f t="shared" si="275"/>
        <v>9.0958333333333335E-2</v>
      </c>
      <c r="K1348" s="5">
        <f t="shared" si="276"/>
        <v>2.8269850000000001</v>
      </c>
    </row>
    <row r="1349" spans="2:11" x14ac:dyDescent="0.25">
      <c r="B1349" s="26" t="s">
        <v>1292</v>
      </c>
      <c r="C1349" s="26"/>
      <c r="D1349" s="26"/>
      <c r="E1349" s="26"/>
      <c r="F1349" s="26"/>
      <c r="G1349" t="s">
        <v>1244</v>
      </c>
      <c r="H1349" s="30">
        <v>7.5</v>
      </c>
      <c r="I1349" t="s">
        <v>1245</v>
      </c>
      <c r="J1349" s="19">
        <f t="shared" si="275"/>
        <v>3.4109375000000004E-2</v>
      </c>
      <c r="K1349" s="5">
        <f t="shared" si="276"/>
        <v>1.060119375</v>
      </c>
    </row>
    <row r="1350" spans="2:11" x14ac:dyDescent="0.25">
      <c r="J1350" s="19"/>
    </row>
    <row r="1351" spans="2:11" x14ac:dyDescent="0.25">
      <c r="J1351" s="19"/>
    </row>
    <row r="1352" spans="2:11" x14ac:dyDescent="0.25">
      <c r="J1352" s="19"/>
    </row>
    <row r="1353" spans="2:11" x14ac:dyDescent="0.25">
      <c r="J1353" s="19"/>
    </row>
    <row r="1354" spans="2:11" x14ac:dyDescent="0.25">
      <c r="J1354" s="19"/>
    </row>
    <row r="1355" spans="2:11" x14ac:dyDescent="0.25">
      <c r="J1355" s="19"/>
    </row>
    <row r="1356" spans="2:11" x14ac:dyDescent="0.25">
      <c r="J1356" s="19"/>
    </row>
    <row r="1357" spans="2:11" x14ac:dyDescent="0.25">
      <c r="J1357" s="19"/>
    </row>
    <row r="1358" spans="2:11" x14ac:dyDescent="0.25">
      <c r="J1358" s="19"/>
    </row>
    <row r="1359" spans="2:11" x14ac:dyDescent="0.25">
      <c r="J1359" s="19"/>
    </row>
    <row r="1360" spans="2:11" x14ac:dyDescent="0.25">
      <c r="J1360" s="19"/>
    </row>
    <row r="1361" spans="10:10" x14ac:dyDescent="0.25">
      <c r="J1361" s="19"/>
    </row>
    <row r="1362" spans="10:10" x14ac:dyDescent="0.25">
      <c r="J1362" s="19"/>
    </row>
    <row r="1363" spans="10:10" x14ac:dyDescent="0.25">
      <c r="J1363" s="19"/>
    </row>
    <row r="1364" spans="10:10" x14ac:dyDescent="0.25">
      <c r="J1364" s="19"/>
    </row>
    <row r="1365" spans="10:10" x14ac:dyDescent="0.25">
      <c r="J1365" s="19"/>
    </row>
    <row r="1366" spans="10:10" x14ac:dyDescent="0.25">
      <c r="J1366" s="19"/>
    </row>
    <row r="1367" spans="10:10" x14ac:dyDescent="0.25">
      <c r="J1367" s="19"/>
    </row>
    <row r="1368" spans="10:10" x14ac:dyDescent="0.25">
      <c r="J1368" s="19"/>
    </row>
    <row r="1369" spans="10:10" x14ac:dyDescent="0.25">
      <c r="J1369" s="19"/>
    </row>
    <row r="1370" spans="10:10" x14ac:dyDescent="0.25">
      <c r="J1370" s="19"/>
    </row>
    <row r="1371" spans="10:10" x14ac:dyDescent="0.25">
      <c r="J1371" s="19"/>
    </row>
    <row r="1372" spans="10:10" x14ac:dyDescent="0.25">
      <c r="J1372" s="19"/>
    </row>
    <row r="1373" spans="10:10" x14ac:dyDescent="0.25">
      <c r="J1373" s="19"/>
    </row>
    <row r="1374" spans="10:10" x14ac:dyDescent="0.25">
      <c r="J1374" s="19"/>
    </row>
    <row r="1375" spans="10:10" x14ac:dyDescent="0.25">
      <c r="J1375" s="19"/>
    </row>
    <row r="1376" spans="10:10" x14ac:dyDescent="0.25">
      <c r="J1376" s="19"/>
    </row>
    <row r="1377" spans="10:10" x14ac:dyDescent="0.25">
      <c r="J1377" s="19"/>
    </row>
    <row r="1378" spans="10:10" x14ac:dyDescent="0.25">
      <c r="J1378" s="19"/>
    </row>
    <row r="1379" spans="10:10" x14ac:dyDescent="0.25">
      <c r="J1379" s="19"/>
    </row>
    <row r="1380" spans="10:10" x14ac:dyDescent="0.25">
      <c r="J1380" s="19"/>
    </row>
    <row r="1381" spans="10:10" x14ac:dyDescent="0.25">
      <c r="J1381" s="19"/>
    </row>
    <row r="1382" spans="10:10" x14ac:dyDescent="0.25">
      <c r="J1382" s="19"/>
    </row>
    <row r="1383" spans="10:10" x14ac:dyDescent="0.25">
      <c r="J1383" s="19"/>
    </row>
    <row r="1384" spans="10:10" x14ac:dyDescent="0.25">
      <c r="J1384" s="19"/>
    </row>
    <row r="1385" spans="10:10" x14ac:dyDescent="0.25">
      <c r="J1385" s="19"/>
    </row>
    <row r="1386" spans="10:10" x14ac:dyDescent="0.25">
      <c r="J1386" s="19"/>
    </row>
    <row r="1387" spans="10:10" x14ac:dyDescent="0.25">
      <c r="J1387" s="19"/>
    </row>
    <row r="1388" spans="10:10" x14ac:dyDescent="0.25">
      <c r="J1388" s="19"/>
    </row>
    <row r="1389" spans="10:10" x14ac:dyDescent="0.25">
      <c r="J1389" s="19"/>
    </row>
    <row r="1390" spans="10:10" x14ac:dyDescent="0.25">
      <c r="J1390" s="19"/>
    </row>
    <row r="1391" spans="10:10" x14ac:dyDescent="0.25">
      <c r="J1391" s="19"/>
    </row>
    <row r="1392" spans="10:10" x14ac:dyDescent="0.25">
      <c r="J1392" s="19"/>
    </row>
    <row r="1393" spans="10:10" x14ac:dyDescent="0.25">
      <c r="J1393" s="19"/>
    </row>
    <row r="1394" spans="10:10" x14ac:dyDescent="0.25">
      <c r="J1394" s="19"/>
    </row>
    <row r="1395" spans="10:10" x14ac:dyDescent="0.25">
      <c r="J1395" s="19"/>
    </row>
    <row r="1396" spans="10:10" x14ac:dyDescent="0.25">
      <c r="J1396" s="19"/>
    </row>
    <row r="1397" spans="10:10" x14ac:dyDescent="0.25">
      <c r="J1397" s="19"/>
    </row>
    <row r="1398" spans="10:10" x14ac:dyDescent="0.25">
      <c r="J1398" s="19"/>
    </row>
    <row r="1399" spans="10:10" x14ac:dyDescent="0.25">
      <c r="J1399" s="19"/>
    </row>
    <row r="1400" spans="10:10" x14ac:dyDescent="0.25">
      <c r="J1400" s="19"/>
    </row>
    <row r="1401" spans="10:10" x14ac:dyDescent="0.25">
      <c r="J1401" s="19"/>
    </row>
    <row r="1402" spans="10:10" x14ac:dyDescent="0.25">
      <c r="J1402" s="19"/>
    </row>
    <row r="1403" spans="10:10" x14ac:dyDescent="0.25">
      <c r="J1403" s="19"/>
    </row>
    <row r="1404" spans="10:10" x14ac:dyDescent="0.25">
      <c r="J1404" s="19"/>
    </row>
    <row r="1405" spans="10:10" x14ac:dyDescent="0.25">
      <c r="J1405" s="19"/>
    </row>
    <row r="1406" spans="10:10" x14ac:dyDescent="0.25">
      <c r="J1406" s="19"/>
    </row>
    <row r="1407" spans="10:10" x14ac:dyDescent="0.25">
      <c r="J1407" s="19"/>
    </row>
    <row r="1408" spans="10:10" x14ac:dyDescent="0.25">
      <c r="J1408" s="19"/>
    </row>
    <row r="1409" spans="10:10" x14ac:dyDescent="0.25">
      <c r="J1409" s="19"/>
    </row>
    <row r="1410" spans="10:10" x14ac:dyDescent="0.25">
      <c r="J1410" s="19"/>
    </row>
    <row r="1411" spans="10:10" x14ac:dyDescent="0.25">
      <c r="J1411" s="19"/>
    </row>
    <row r="1412" spans="10:10" x14ac:dyDescent="0.25">
      <c r="J1412" s="19"/>
    </row>
    <row r="1413" spans="10:10" x14ac:dyDescent="0.25">
      <c r="J1413" s="19"/>
    </row>
    <row r="1414" spans="10:10" x14ac:dyDescent="0.25">
      <c r="J1414" s="19"/>
    </row>
    <row r="1415" spans="10:10" x14ac:dyDescent="0.25">
      <c r="J1415" s="19"/>
    </row>
    <row r="1416" spans="10:10" x14ac:dyDescent="0.25">
      <c r="J1416" s="19"/>
    </row>
    <row r="1417" spans="10:10" x14ac:dyDescent="0.25">
      <c r="J1417" s="19"/>
    </row>
    <row r="1418" spans="10:10" x14ac:dyDescent="0.25">
      <c r="J1418" s="19"/>
    </row>
    <row r="1419" spans="10:10" x14ac:dyDescent="0.25">
      <c r="J1419" s="19"/>
    </row>
  </sheetData>
  <mergeCells count="1">
    <mergeCell ref="C1:H2"/>
  </mergeCells>
  <pageMargins left="0.70866141732283472" right="0.70866141732283472" top="0.35433070866141736" bottom="0.19685039370078741" header="0.31496062992125984" footer="0.31496062992125984"/>
  <pageSetup paperSize="9" scale="80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Note+Elenco Merci e servizi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Admin</cp:lastModifiedBy>
  <cp:lastPrinted>2013-04-03T12:35:09Z</cp:lastPrinted>
  <dcterms:created xsi:type="dcterms:W3CDTF">2013-03-05T09:37:20Z</dcterms:created>
  <dcterms:modified xsi:type="dcterms:W3CDTF">2013-10-23T19:17:00Z</dcterms:modified>
</cp:coreProperties>
</file>