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50" windowWidth="19140" windowHeight="7090" activeTab="1"/>
  </bookViews>
  <sheets>
    <sheet name="Unità di misura" sheetId="1" r:id="rId1"/>
    <sheet name="Elenco Merci e servizi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245" i="2" l="1"/>
  <c r="G1245" i="2" s="1"/>
  <c r="F1246" i="2"/>
  <c r="G1246" i="2" s="1"/>
  <c r="F1247" i="2"/>
  <c r="G1247" i="2" s="1"/>
  <c r="F1248" i="2"/>
  <c r="G1248" i="2" s="1"/>
  <c r="F1249" i="2"/>
  <c r="G1249" i="2" s="1"/>
  <c r="F1250" i="2"/>
  <c r="G1250" i="2" s="1"/>
  <c r="F1251" i="2"/>
  <c r="G1251" i="2" s="1"/>
  <c r="F1252" i="2"/>
  <c r="G1252" i="2" s="1"/>
  <c r="F1253" i="2"/>
  <c r="G1253" i="2" s="1"/>
  <c r="F1254" i="2"/>
  <c r="G1254" i="2" s="1"/>
  <c r="F1255" i="2"/>
  <c r="G1255" i="2" s="1"/>
  <c r="F1256" i="2"/>
  <c r="G1256" i="2" s="1"/>
  <c r="F1257" i="2"/>
  <c r="G1257" i="2" s="1"/>
  <c r="F1258" i="2"/>
  <c r="G1258" i="2" s="1"/>
  <c r="F1259" i="2"/>
  <c r="G1259" i="2" s="1"/>
  <c r="F1260" i="2"/>
  <c r="G1260" i="2" s="1"/>
  <c r="F1261" i="2"/>
  <c r="G1261" i="2" s="1"/>
  <c r="F1262" i="2"/>
  <c r="G1262" i="2" s="1"/>
  <c r="F1263" i="2"/>
  <c r="G1263" i="2" s="1"/>
  <c r="F1264" i="2"/>
  <c r="G1264" i="2" s="1"/>
  <c r="F1265" i="2"/>
  <c r="G1265" i="2" s="1"/>
  <c r="F1266" i="2"/>
  <c r="G1266" i="2" s="1"/>
  <c r="F1267" i="2"/>
  <c r="G1267" i="2" s="1"/>
  <c r="F1268" i="2"/>
  <c r="G1268" i="2" s="1"/>
  <c r="F1269" i="2"/>
  <c r="G1269" i="2" s="1"/>
  <c r="F1270" i="2"/>
  <c r="G1270" i="2" s="1"/>
  <c r="F1271" i="2"/>
  <c r="G1271" i="2" s="1"/>
  <c r="F1272" i="2"/>
  <c r="G1272" i="2" s="1"/>
  <c r="F1273" i="2"/>
  <c r="G1273" i="2" s="1"/>
  <c r="F1274" i="2"/>
  <c r="G1274" i="2" s="1"/>
  <c r="F1275" i="2"/>
  <c r="G1275" i="2" s="1"/>
  <c r="F1276" i="2"/>
  <c r="G1276" i="2" s="1"/>
  <c r="F1277" i="2"/>
  <c r="G1277" i="2" s="1"/>
  <c r="F1278" i="2"/>
  <c r="G1278" i="2" s="1"/>
  <c r="F1279" i="2"/>
  <c r="G1279" i="2" s="1"/>
  <c r="F1280" i="2"/>
  <c r="G1280" i="2" s="1"/>
  <c r="F1281" i="2"/>
  <c r="G1281" i="2" s="1"/>
  <c r="F1282" i="2"/>
  <c r="G1282" i="2" s="1"/>
  <c r="F1283" i="2"/>
  <c r="G1283" i="2" s="1"/>
  <c r="F1284" i="2"/>
  <c r="G1284" i="2" s="1"/>
  <c r="F1285" i="2"/>
  <c r="G1285" i="2" s="1"/>
  <c r="F1286" i="2"/>
  <c r="G1286" i="2" s="1"/>
  <c r="F1287" i="2"/>
  <c r="G1287" i="2" s="1"/>
  <c r="F1288" i="2"/>
  <c r="G1288" i="2" s="1"/>
  <c r="F1289" i="2"/>
  <c r="G1289" i="2" s="1"/>
  <c r="F1290" i="2"/>
  <c r="G1290" i="2" s="1"/>
  <c r="F1244" i="2"/>
  <c r="G1244" i="2" s="1"/>
  <c r="F1241" i="2"/>
  <c r="G1241" i="2" s="1"/>
  <c r="F1240" i="2"/>
  <c r="G1240" i="2" s="1"/>
  <c r="F1239" i="2"/>
  <c r="G1239" i="2" s="1"/>
  <c r="F1238" i="2"/>
  <c r="G1238" i="2" s="1"/>
  <c r="F1237" i="2"/>
  <c r="G1237" i="2" s="1"/>
  <c r="F1236" i="2"/>
  <c r="G1236" i="2" s="1"/>
  <c r="F1235" i="2"/>
  <c r="G1235" i="2" s="1"/>
  <c r="F1234" i="2"/>
  <c r="G1234" i="2" s="1"/>
  <c r="F1233" i="2"/>
  <c r="G1233" i="2" s="1"/>
  <c r="F1232" i="2"/>
  <c r="G1232" i="2" s="1"/>
  <c r="F1231" i="2"/>
  <c r="G1231" i="2" s="1"/>
  <c r="F1230" i="2"/>
  <c r="G1230" i="2" s="1"/>
  <c r="F1229" i="2"/>
  <c r="G1229" i="2" s="1"/>
  <c r="F1228" i="2"/>
  <c r="G1228" i="2" s="1"/>
  <c r="F1227" i="2"/>
  <c r="G1227" i="2" s="1"/>
  <c r="F1226" i="2"/>
  <c r="G1226" i="2" s="1"/>
  <c r="F1225" i="2"/>
  <c r="G1225" i="2" s="1"/>
  <c r="F1224" i="2"/>
  <c r="G1224" i="2" s="1"/>
  <c r="F1223" i="2"/>
  <c r="G1223" i="2" s="1"/>
  <c r="F1222" i="2"/>
  <c r="G1222" i="2" s="1"/>
  <c r="F1221" i="2"/>
  <c r="G1221" i="2" s="1"/>
  <c r="F1220" i="2"/>
  <c r="G1220" i="2"/>
  <c r="F1219" i="2"/>
  <c r="G1219" i="2" s="1"/>
  <c r="F1218" i="2"/>
  <c r="G1218" i="2"/>
  <c r="F1217" i="2"/>
  <c r="G1217" i="2" s="1"/>
  <c r="F1216" i="2"/>
  <c r="G1216" i="2" s="1"/>
  <c r="F1215" i="2"/>
  <c r="G1215" i="2" s="1"/>
  <c r="F1214" i="2"/>
  <c r="G1214" i="2" s="1"/>
  <c r="F1213" i="2"/>
  <c r="G1213" i="2"/>
  <c r="F1212" i="2"/>
  <c r="G1212" i="2"/>
  <c r="F1211" i="2"/>
  <c r="G1211" i="2" s="1"/>
  <c r="F1210" i="2"/>
  <c r="G1210" i="2" s="1"/>
  <c r="F1209" i="2"/>
  <c r="G1209" i="2" s="1"/>
  <c r="F1208" i="2"/>
  <c r="G1208" i="2" s="1"/>
  <c r="F1207" i="2"/>
  <c r="G1207" i="2" s="1"/>
  <c r="F1206" i="2"/>
  <c r="G1206" i="2" s="1"/>
  <c r="F1205" i="2"/>
  <c r="G1205" i="2" s="1"/>
  <c r="F1204" i="2"/>
  <c r="G1204" i="2" s="1"/>
  <c r="F1203" i="2"/>
  <c r="G1203" i="2" s="1"/>
  <c r="F1202" i="2"/>
  <c r="G1202" i="2" s="1"/>
  <c r="F1201" i="2"/>
  <c r="G1201" i="2"/>
  <c r="F1200" i="2"/>
  <c r="G1200" i="2" s="1"/>
  <c r="F1199" i="2"/>
  <c r="G1199" i="2" s="1"/>
  <c r="F1198" i="2"/>
  <c r="G1198" i="2" s="1"/>
  <c r="F1197" i="2"/>
  <c r="G1197" i="2" s="1"/>
  <c r="F1196" i="2"/>
  <c r="G1196" i="2" s="1"/>
  <c r="F1195" i="2"/>
  <c r="G1195" i="2"/>
  <c r="F1194" i="2"/>
  <c r="G1194" i="2"/>
  <c r="F1193" i="2"/>
  <c r="G1193" i="2" s="1"/>
  <c r="F1192" i="2"/>
  <c r="G1192" i="2" s="1"/>
  <c r="F1191" i="2"/>
  <c r="G1191" i="2" s="1"/>
  <c r="F1190" i="2"/>
  <c r="G1190" i="2" s="1"/>
  <c r="F1189" i="2"/>
  <c r="G1189" i="2" s="1"/>
  <c r="F1188" i="2"/>
  <c r="G1188" i="2" s="1"/>
  <c r="F1187" i="2"/>
  <c r="G1187" i="2"/>
  <c r="F1186" i="2"/>
  <c r="G1186" i="2"/>
  <c r="F1185" i="2"/>
  <c r="G1185" i="2" s="1"/>
  <c r="F1184" i="2"/>
  <c r="G1184" i="2" s="1"/>
  <c r="F1183" i="2"/>
  <c r="G1183" i="2" s="1"/>
  <c r="F1182" i="2"/>
  <c r="G1182" i="2" s="1"/>
  <c r="F1181" i="2"/>
  <c r="G1181" i="2"/>
  <c r="F1180" i="2"/>
  <c r="G1180" i="2" s="1"/>
  <c r="F1179" i="2"/>
  <c r="G1179" i="2" s="1"/>
  <c r="F1178" i="2"/>
  <c r="G1178" i="2" s="1"/>
  <c r="F1177" i="2"/>
  <c r="G1177" i="2"/>
  <c r="F1176" i="2"/>
  <c r="G1176" i="2"/>
  <c r="F1175" i="2"/>
  <c r="G1175" i="2" s="1"/>
  <c r="F1174" i="2"/>
  <c r="G1174" i="2" s="1"/>
  <c r="F1165" i="2"/>
  <c r="G1165" i="2" s="1"/>
  <c r="F1166" i="2"/>
  <c r="G1166" i="2" s="1"/>
  <c r="F1167" i="2"/>
  <c r="G1167" i="2" s="1"/>
  <c r="F1168" i="2"/>
  <c r="G1168" i="2" s="1"/>
  <c r="F1169" i="2"/>
  <c r="G1169" i="2" s="1"/>
  <c r="F1170" i="2"/>
  <c r="G1170" i="2" s="1"/>
  <c r="F1171" i="2"/>
  <c r="G1171" i="2" s="1"/>
  <c r="F1172" i="2"/>
  <c r="G1172" i="2" s="1"/>
  <c r="F1173" i="2"/>
  <c r="G1173" i="2" s="1"/>
  <c r="F1164" i="2"/>
  <c r="G1164" i="2" s="1"/>
  <c r="F1154" i="2"/>
  <c r="G1154" i="2"/>
  <c r="F1155" i="2"/>
  <c r="G1155" i="2"/>
  <c r="F1156" i="2"/>
  <c r="G1156" i="2"/>
  <c r="F1157" i="2"/>
  <c r="G1157" i="2"/>
  <c r="F1158" i="2"/>
  <c r="G1158" i="2"/>
  <c r="F1159" i="2"/>
  <c r="G1159" i="2"/>
  <c r="F1160" i="2"/>
  <c r="G1160" i="2"/>
  <c r="F1153" i="2"/>
  <c r="G1153" i="2" s="1"/>
  <c r="F1150" i="2"/>
  <c r="G1150" i="2" s="1"/>
  <c r="F1149" i="2"/>
  <c r="G1149" i="2" s="1"/>
  <c r="F1148" i="2"/>
  <c r="G1148" i="2" s="1"/>
  <c r="F1147" i="2"/>
  <c r="G1147" i="2" s="1"/>
  <c r="F1146" i="2"/>
  <c r="G1146" i="2" s="1"/>
  <c r="F1145" i="2"/>
  <c r="G1145" i="2" s="1"/>
  <c r="F1144" i="2"/>
  <c r="G1144" i="2" s="1"/>
  <c r="F1143" i="2" l="1"/>
  <c r="G1143" i="2" s="1"/>
  <c r="F1142" i="2"/>
  <c r="G1142" i="2" s="1"/>
  <c r="F1141" i="2"/>
  <c r="G1141" i="2" s="1"/>
  <c r="F1140" i="2"/>
  <c r="G1140" i="2" s="1"/>
  <c r="F1132" i="2"/>
  <c r="G1132" i="2" s="1"/>
  <c r="F1133" i="2"/>
  <c r="G1133" i="2" s="1"/>
  <c r="F1134" i="2"/>
  <c r="G1134" i="2" s="1"/>
  <c r="F1135" i="2"/>
  <c r="G1135" i="2" s="1"/>
  <c r="F1136" i="2"/>
  <c r="G1136" i="2" s="1"/>
  <c r="F1137" i="2"/>
  <c r="G1137" i="2" s="1"/>
  <c r="F1131" i="2"/>
  <c r="G1131" i="2" s="1"/>
  <c r="F1122" i="2"/>
  <c r="G1122" i="2" s="1"/>
  <c r="F1123" i="2"/>
  <c r="G1123" i="2" s="1"/>
  <c r="F1124" i="2"/>
  <c r="G1124" i="2" s="1"/>
  <c r="F1125" i="2"/>
  <c r="G1125" i="2" s="1"/>
  <c r="F1126" i="2"/>
  <c r="G1126" i="2" s="1"/>
  <c r="F1127" i="2"/>
  <c r="G1127" i="2" s="1"/>
  <c r="F1121" i="2"/>
  <c r="G1121" i="2" s="1"/>
  <c r="F1119" i="2"/>
  <c r="G1119" i="2" s="1"/>
  <c r="F1118" i="2"/>
  <c r="G1118" i="2" s="1"/>
  <c r="F1117" i="2"/>
  <c r="G1117" i="2" s="1"/>
  <c r="F1116" i="2"/>
  <c r="G1116" i="2" s="1"/>
  <c r="F1115" i="2"/>
  <c r="G1115" i="2" s="1"/>
  <c r="F1114" i="2"/>
  <c r="G1114" i="2" s="1"/>
  <c r="F1113" i="2"/>
  <c r="G1113" i="2" s="1"/>
  <c r="F1112" i="2"/>
  <c r="G1112" i="2" s="1"/>
  <c r="F1111" i="2"/>
  <c r="G1111" i="2" s="1"/>
  <c r="F1110" i="2"/>
  <c r="G1110" i="2" s="1"/>
  <c r="G4" i="2"/>
  <c r="F1109" i="2" l="1"/>
  <c r="G1109" i="2" s="1"/>
  <c r="F1108" i="2"/>
  <c r="G1108" i="2" s="1"/>
  <c r="F1107" i="2"/>
  <c r="G1107" i="2" s="1"/>
  <c r="F1106" i="2"/>
  <c r="G1106" i="2" s="1"/>
  <c r="F1105" i="2"/>
  <c r="G1105" i="2" s="1"/>
  <c r="F1104" i="2"/>
  <c r="G1104" i="2" s="1"/>
  <c r="F1103" i="2"/>
  <c r="G1103" i="2" s="1"/>
  <c r="F1102" i="2"/>
  <c r="G1102" i="2" s="1"/>
  <c r="F1101" i="2"/>
  <c r="G1101" i="2" s="1"/>
  <c r="F1098" i="2"/>
  <c r="G1098" i="2" s="1"/>
  <c r="F1097" i="2"/>
  <c r="G1097" i="2" s="1"/>
  <c r="F1096" i="2"/>
  <c r="G1096" i="2" s="1"/>
  <c r="F1095" i="2"/>
  <c r="G1095" i="2" s="1"/>
  <c r="F1094" i="2"/>
  <c r="G1094" i="2" s="1"/>
  <c r="F1093" i="2"/>
  <c r="G1093" i="2" s="1"/>
  <c r="F1092" i="2"/>
  <c r="G1092" i="2" s="1"/>
  <c r="F1091" i="2"/>
  <c r="G1091" i="2" s="1"/>
  <c r="F1090" i="2"/>
  <c r="G1090" i="2" s="1"/>
  <c r="F1089" i="2"/>
  <c r="G1089" i="2" s="1"/>
  <c r="F1088" i="2"/>
  <c r="G1088" i="2" s="1"/>
  <c r="F1087" i="2"/>
  <c r="G1087" i="2" s="1"/>
  <c r="F1086" i="2"/>
  <c r="G1086" i="2" s="1"/>
  <c r="F1085" i="2"/>
  <c r="G1085" i="2" s="1"/>
  <c r="F1084" i="2"/>
  <c r="G1084" i="2" s="1"/>
  <c r="F1083" i="2"/>
  <c r="G1083" i="2" s="1"/>
  <c r="F1082" i="2"/>
  <c r="G1082" i="2" s="1"/>
  <c r="F1081" i="2"/>
  <c r="G1081" i="2" s="1"/>
  <c r="F1080" i="2"/>
  <c r="G1080" i="2" s="1"/>
  <c r="F1079" i="2"/>
  <c r="G1079" i="2" s="1"/>
  <c r="F1071" i="2"/>
  <c r="G1071" i="2" s="1"/>
  <c r="F1072" i="2"/>
  <c r="G1072" i="2" s="1"/>
  <c r="F1073" i="2"/>
  <c r="G1073" i="2" s="1"/>
  <c r="F1074" i="2"/>
  <c r="G1074" i="2" s="1"/>
  <c r="F1075" i="2"/>
  <c r="G1075" i="2" s="1"/>
  <c r="F1076" i="2"/>
  <c r="G1076" i="2" s="1"/>
  <c r="F1070" i="2"/>
  <c r="G1070" i="2" s="1"/>
  <c r="F1067" i="2"/>
  <c r="G1067" i="2" s="1"/>
  <c r="F1066" i="2"/>
  <c r="G1066" i="2" s="1"/>
  <c r="F1065" i="2"/>
  <c r="G1065" i="2" s="1"/>
  <c r="F1064" i="2"/>
  <c r="G1064" i="2" s="1"/>
  <c r="F1063" i="2"/>
  <c r="G1063" i="2" s="1"/>
  <c r="F1062" i="2"/>
  <c r="G1062" i="2" s="1"/>
  <c r="F1061" i="2"/>
  <c r="G1061" i="2" s="1"/>
  <c r="F1060" i="2"/>
  <c r="G1060" i="2" s="1"/>
  <c r="F1059" i="2"/>
  <c r="G1059" i="2" s="1"/>
  <c r="F1058" i="2"/>
  <c r="G1058" i="2" s="1"/>
  <c r="F1057" i="2"/>
  <c r="G1057" i="2" s="1"/>
  <c r="F1056" i="2"/>
  <c r="G1056" i="2" s="1"/>
  <c r="F1053" i="2"/>
  <c r="G1053" i="2" s="1"/>
  <c r="F1052" i="2"/>
  <c r="G1052" i="2" s="1"/>
  <c r="F1051" i="2"/>
  <c r="G1051" i="2" s="1"/>
  <c r="F1050" i="2"/>
  <c r="G1050" i="2" s="1"/>
  <c r="F1049" i="2"/>
  <c r="G1049" i="2" s="1"/>
  <c r="F1048" i="2"/>
  <c r="G1048" i="2" s="1"/>
  <c r="F1047" i="2"/>
  <c r="G1047" i="2" s="1"/>
  <c r="F1046" i="2"/>
  <c r="G1046" i="2" s="1"/>
  <c r="F1045" i="2"/>
  <c r="G1045" i="2" s="1"/>
  <c r="F1044" i="2"/>
  <c r="G1044" i="2" s="1"/>
  <c r="F1043" i="2"/>
  <c r="G1043" i="2" s="1"/>
  <c r="F1042" i="2"/>
  <c r="G1042" i="2" s="1"/>
  <c r="F1041" i="2"/>
  <c r="G1041" i="2" s="1"/>
  <c r="F1040" i="2"/>
  <c r="G1040" i="2" s="1"/>
  <c r="F1039" i="2"/>
  <c r="G1039" i="2" s="1"/>
  <c r="F1038" i="2"/>
  <c r="G1038" i="2" s="1"/>
  <c r="F1037" i="2"/>
  <c r="G1037" i="2" s="1"/>
  <c r="F1036" i="2"/>
  <c r="G1036" i="2" s="1"/>
  <c r="F1035" i="2"/>
  <c r="G1035" i="2" s="1"/>
  <c r="F1034" i="2"/>
  <c r="G1034" i="2" s="1"/>
  <c r="F1033" i="2"/>
  <c r="G1033" i="2" s="1"/>
  <c r="F1032" i="2"/>
  <c r="G1032" i="2" s="1"/>
  <c r="F1031" i="2"/>
  <c r="G1031" i="2" s="1"/>
  <c r="F1030" i="2"/>
  <c r="G1030" i="2" s="1"/>
  <c r="F1029" i="2"/>
  <c r="G1029" i="2" s="1"/>
  <c r="F1028" i="2"/>
  <c r="G1028" i="2" s="1"/>
  <c r="F1027" i="2"/>
  <c r="G1027" i="2" s="1"/>
  <c r="F1026" i="2"/>
  <c r="G1026" i="2" s="1"/>
  <c r="F1025" i="2"/>
  <c r="G1025" i="2" s="1"/>
  <c r="F1024" i="2"/>
  <c r="G1024" i="2" s="1"/>
  <c r="F1023" i="2"/>
  <c r="G1023" i="2" s="1"/>
  <c r="F1022" i="2"/>
  <c r="G1022" i="2" s="1"/>
  <c r="F1021" i="2"/>
  <c r="G1021" i="2" s="1"/>
  <c r="F1020" i="2"/>
  <c r="G1020" i="2" s="1"/>
  <c r="F1019" i="2"/>
  <c r="G1019" i="2" s="1"/>
  <c r="F1018" i="2"/>
  <c r="G1018" i="2" s="1"/>
  <c r="F1017" i="2"/>
  <c r="G1017" i="2" s="1"/>
  <c r="F1016" i="2"/>
  <c r="G1016" i="2" s="1"/>
  <c r="F1015" i="2"/>
  <c r="G1015" i="2" s="1"/>
  <c r="F1014" i="2"/>
  <c r="G1014" i="2" s="1"/>
  <c r="F1013" i="2"/>
  <c r="G1013" i="2" s="1"/>
  <c r="F1012" i="2"/>
  <c r="G1012" i="2" s="1"/>
  <c r="F1011" i="2"/>
  <c r="G1011" i="2" s="1"/>
  <c r="F1010" i="2"/>
  <c r="G1010" i="2" s="1"/>
  <c r="F1009" i="2"/>
  <c r="G1009" i="2" s="1"/>
  <c r="F1008" i="2"/>
  <c r="G1008" i="2" s="1"/>
  <c r="F1007" i="2"/>
  <c r="G1007" i="2" s="1"/>
  <c r="F1006" i="2"/>
  <c r="G1006" i="2" s="1"/>
  <c r="F1005" i="2"/>
  <c r="G1005" i="2" s="1"/>
  <c r="F1004" i="2"/>
  <c r="G1004" i="2" s="1"/>
  <c r="F1003" i="2"/>
  <c r="G1003" i="2" s="1"/>
  <c r="F1002" i="2"/>
  <c r="G1002" i="2" s="1"/>
  <c r="F1001" i="2"/>
  <c r="G1001" i="2" s="1"/>
  <c r="F1000" i="2"/>
  <c r="G1000" i="2" s="1"/>
  <c r="F999" i="2"/>
  <c r="G999" i="2" s="1"/>
  <c r="F998" i="2"/>
  <c r="G998" i="2" s="1"/>
  <c r="F997" i="2"/>
  <c r="G997" i="2" s="1"/>
  <c r="F996" i="2"/>
  <c r="G996" i="2" s="1"/>
  <c r="F995" i="2"/>
  <c r="G995" i="2" s="1"/>
  <c r="F994" i="2"/>
  <c r="G994" i="2" s="1"/>
  <c r="F992" i="2"/>
  <c r="G992" i="2" s="1"/>
  <c r="F993" i="2"/>
  <c r="G993" i="2" s="1"/>
  <c r="F991" i="2" l="1"/>
  <c r="G991" i="2" s="1"/>
  <c r="F990" i="2"/>
  <c r="G990" i="2" s="1"/>
  <c r="F989" i="2"/>
  <c r="G989" i="2" s="1"/>
  <c r="F988" i="2"/>
  <c r="G988" i="2" s="1"/>
  <c r="F987" i="2"/>
  <c r="G987" i="2" s="1"/>
  <c r="F986" i="2"/>
  <c r="G986" i="2" s="1"/>
  <c r="F985" i="2"/>
  <c r="G985" i="2" s="1"/>
  <c r="F984" i="2"/>
  <c r="G984" i="2" s="1"/>
  <c r="F983" i="2"/>
  <c r="G983" i="2" s="1"/>
  <c r="F982" i="2"/>
  <c r="G982" i="2" s="1"/>
  <c r="F981" i="2"/>
  <c r="G981" i="2" s="1"/>
  <c r="F980" i="2"/>
  <c r="G980" i="2" s="1"/>
  <c r="F979" i="2"/>
  <c r="G979" i="2" s="1"/>
  <c r="F978" i="2"/>
  <c r="G978" i="2" s="1"/>
  <c r="F977" i="2"/>
  <c r="G977" i="2" s="1"/>
  <c r="F976" i="2"/>
  <c r="G976" i="2" s="1"/>
  <c r="F975" i="2"/>
  <c r="G975" i="2" s="1"/>
  <c r="F974" i="2"/>
  <c r="G974" i="2" s="1"/>
  <c r="F973" i="2"/>
  <c r="G973" i="2" s="1"/>
  <c r="F972" i="2"/>
  <c r="G972" i="2" s="1"/>
  <c r="F971" i="2"/>
  <c r="G971" i="2" s="1"/>
  <c r="F970" i="2"/>
  <c r="G970" i="2" s="1"/>
  <c r="F969" i="2"/>
  <c r="G969" i="2" s="1"/>
  <c r="F968" i="2"/>
  <c r="G968" i="2" s="1"/>
  <c r="F967" i="2"/>
  <c r="G967" i="2" s="1"/>
  <c r="F966" i="2"/>
  <c r="G966" i="2" s="1"/>
  <c r="F965" i="2"/>
  <c r="G965" i="2" s="1"/>
  <c r="F964" i="2"/>
  <c r="G964" i="2" s="1"/>
  <c r="F963" i="2"/>
  <c r="G963" i="2" s="1"/>
  <c r="F962" i="2"/>
  <c r="G962" i="2" s="1"/>
  <c r="F961" i="2"/>
  <c r="G961" i="2" s="1"/>
  <c r="F960" i="2"/>
  <c r="G960" i="2" s="1"/>
  <c r="F959" i="2"/>
  <c r="G959" i="2" s="1"/>
  <c r="F958" i="2"/>
  <c r="G958" i="2" s="1"/>
  <c r="F957" i="2"/>
  <c r="G957" i="2" s="1"/>
  <c r="F956" i="2"/>
  <c r="G956" i="2" s="1"/>
  <c r="F955" i="2"/>
  <c r="G955" i="2" s="1"/>
  <c r="F954" i="2"/>
  <c r="G954" i="2" s="1"/>
  <c r="F953" i="2"/>
  <c r="G953" i="2" s="1"/>
  <c r="F952" i="2"/>
  <c r="G952" i="2" s="1"/>
  <c r="F951" i="2"/>
  <c r="G951" i="2" s="1"/>
  <c r="F950" i="2"/>
  <c r="G950" i="2" s="1"/>
  <c r="F949" i="2"/>
  <c r="G949" i="2" s="1"/>
  <c r="F948" i="2"/>
  <c r="G948" i="2" s="1"/>
  <c r="F947" i="2"/>
  <c r="G947" i="2" s="1"/>
  <c r="F946" i="2"/>
  <c r="G946" i="2" s="1"/>
  <c r="F945" i="2"/>
  <c r="G945" i="2" s="1"/>
  <c r="F944" i="2"/>
  <c r="G944" i="2" s="1"/>
  <c r="F943" i="2"/>
  <c r="G943" i="2" s="1"/>
  <c r="F942" i="2"/>
  <c r="G942" i="2" s="1"/>
  <c r="F941" i="2"/>
  <c r="G941" i="2" s="1"/>
  <c r="F940" i="2"/>
  <c r="G940" i="2" s="1"/>
  <c r="F939" i="2"/>
  <c r="G939" i="2" s="1"/>
  <c r="F938" i="2"/>
  <c r="G938" i="2" s="1"/>
  <c r="F937" i="2"/>
  <c r="G937" i="2" s="1"/>
  <c r="F936" i="2"/>
  <c r="G936" i="2" s="1"/>
  <c r="F935" i="2"/>
  <c r="G935" i="2" s="1"/>
  <c r="F934" i="2"/>
  <c r="G934" i="2" s="1"/>
  <c r="F933" i="2"/>
  <c r="G933" i="2" s="1"/>
  <c r="F932" i="2"/>
  <c r="G932" i="2" s="1"/>
  <c r="F931" i="2"/>
  <c r="G931" i="2" s="1"/>
  <c r="F930" i="2"/>
  <c r="G930" i="2" s="1"/>
  <c r="F929" i="2"/>
  <c r="G929" i="2" s="1"/>
  <c r="F928" i="2"/>
  <c r="G928" i="2" s="1"/>
  <c r="F927" i="2"/>
  <c r="G927" i="2" s="1"/>
  <c r="F926" i="2"/>
  <c r="G926" i="2" s="1"/>
  <c r="F925" i="2"/>
  <c r="G925" i="2" s="1"/>
  <c r="F924" i="2"/>
  <c r="G924" i="2" s="1"/>
  <c r="F923" i="2"/>
  <c r="G923" i="2" s="1"/>
  <c r="F922" i="2"/>
  <c r="G922" i="2" s="1"/>
  <c r="F921" i="2"/>
  <c r="G921" i="2" s="1"/>
  <c r="F920" i="2"/>
  <c r="G920" i="2" s="1"/>
  <c r="F919" i="2"/>
  <c r="G919" i="2" s="1"/>
  <c r="F918" i="2"/>
  <c r="G918" i="2" s="1"/>
  <c r="F917" i="2"/>
  <c r="G917" i="2" s="1"/>
  <c r="F916" i="2"/>
  <c r="G916" i="2" s="1"/>
  <c r="F915" i="2"/>
  <c r="G915" i="2" s="1"/>
  <c r="F914" i="2"/>
  <c r="G914" i="2" s="1"/>
  <c r="F913" i="2"/>
  <c r="G913" i="2" s="1"/>
  <c r="F912" i="2"/>
  <c r="G912" i="2" s="1"/>
  <c r="F911" i="2"/>
  <c r="G911" i="2" s="1"/>
  <c r="F910" i="2"/>
  <c r="G910" i="2" s="1"/>
  <c r="F909" i="2"/>
  <c r="G909" i="2" s="1"/>
  <c r="F908" i="2"/>
  <c r="G908" i="2" s="1"/>
  <c r="F907" i="2"/>
  <c r="G907" i="2" s="1"/>
  <c r="F906" i="2"/>
  <c r="G906" i="2" s="1"/>
  <c r="F905" i="2"/>
  <c r="G905" i="2" s="1"/>
  <c r="F904" i="2"/>
  <c r="G904" i="2" s="1"/>
  <c r="F903" i="2"/>
  <c r="G903" i="2" s="1"/>
  <c r="F902" i="2"/>
  <c r="G902" i="2" s="1"/>
  <c r="F901" i="2"/>
  <c r="G901" i="2" s="1"/>
  <c r="F900" i="2"/>
  <c r="G900" i="2" s="1"/>
  <c r="F899" i="2"/>
  <c r="G899" i="2" s="1"/>
  <c r="F898" i="2"/>
  <c r="G898" i="2" s="1"/>
  <c r="F897" i="2"/>
  <c r="G897" i="2" s="1"/>
  <c r="F896" i="2"/>
  <c r="G896" i="2" s="1"/>
  <c r="F895" i="2"/>
  <c r="G895" i="2" s="1"/>
  <c r="F894" i="2"/>
  <c r="G894" i="2" s="1"/>
  <c r="F893" i="2"/>
  <c r="G893" i="2" s="1"/>
  <c r="F892" i="2"/>
  <c r="G892" i="2" s="1"/>
  <c r="F891" i="2"/>
  <c r="G891" i="2" s="1"/>
  <c r="F890" i="2"/>
  <c r="G890" i="2" s="1"/>
  <c r="F889" i="2"/>
  <c r="G889" i="2" s="1"/>
  <c r="F888" i="2"/>
  <c r="G888" i="2" s="1"/>
  <c r="F887" i="2"/>
  <c r="G887" i="2" s="1"/>
  <c r="F886" i="2"/>
  <c r="G886" i="2" s="1"/>
  <c r="F885" i="2"/>
  <c r="G885" i="2" s="1"/>
  <c r="F884" i="2"/>
  <c r="G884" i="2" s="1"/>
  <c r="F883" i="2"/>
  <c r="G883" i="2" s="1"/>
  <c r="F882" i="2"/>
  <c r="G882" i="2" s="1"/>
  <c r="F881" i="2"/>
  <c r="G881" i="2" s="1"/>
  <c r="F880" i="2"/>
  <c r="G880" i="2" s="1"/>
  <c r="F879" i="2"/>
  <c r="G879" i="2" s="1"/>
  <c r="F878" i="2"/>
  <c r="G878" i="2" s="1"/>
  <c r="F877" i="2"/>
  <c r="G877" i="2" s="1"/>
  <c r="F876" i="2"/>
  <c r="G876" i="2" s="1"/>
  <c r="F875" i="2"/>
  <c r="G875" i="2" s="1"/>
  <c r="F874" i="2"/>
  <c r="G874" i="2" s="1"/>
  <c r="F873" i="2"/>
  <c r="G873" i="2" s="1"/>
  <c r="F872" i="2"/>
  <c r="G872" i="2" s="1"/>
  <c r="F871" i="2"/>
  <c r="G871" i="2" s="1"/>
  <c r="F870" i="2"/>
  <c r="G870" i="2" s="1"/>
  <c r="F869" i="2"/>
  <c r="G869" i="2" s="1"/>
  <c r="F868" i="2"/>
  <c r="G868" i="2" s="1"/>
  <c r="F867" i="2"/>
  <c r="G867" i="2" s="1"/>
  <c r="F866" i="2"/>
  <c r="G866" i="2" s="1"/>
  <c r="F865" i="2"/>
  <c r="G865" i="2" s="1"/>
  <c r="F864" i="2"/>
  <c r="G864" i="2" s="1"/>
  <c r="F863" i="2" l="1"/>
  <c r="G863" i="2" s="1"/>
  <c r="F862" i="2"/>
  <c r="G862" i="2" s="1"/>
  <c r="F861" i="2"/>
  <c r="G861" i="2" s="1"/>
  <c r="F860" i="2"/>
  <c r="G860" i="2" s="1"/>
  <c r="F859" i="2"/>
  <c r="G859" i="2" s="1"/>
  <c r="F858" i="2"/>
  <c r="G858" i="2" s="1"/>
  <c r="F857" i="2"/>
  <c r="G857" i="2" s="1"/>
  <c r="F856" i="2"/>
  <c r="G856" i="2" s="1"/>
  <c r="F855" i="2"/>
  <c r="G855" i="2" s="1"/>
  <c r="F854" i="2"/>
  <c r="G854" i="2" s="1"/>
  <c r="F853" i="2"/>
  <c r="G853" i="2" s="1"/>
  <c r="F852" i="2"/>
  <c r="G852" i="2" s="1"/>
  <c r="F851" i="2"/>
  <c r="G851" i="2" s="1"/>
  <c r="F850" i="2"/>
  <c r="G850" i="2" s="1"/>
  <c r="F849" i="2"/>
  <c r="G849" i="2" s="1"/>
  <c r="F848" i="2"/>
  <c r="G848" i="2" s="1"/>
  <c r="F847" i="2"/>
  <c r="G847" i="2" s="1"/>
  <c r="F846" i="2"/>
  <c r="G846" i="2" s="1"/>
  <c r="F845" i="2"/>
  <c r="G845" i="2" s="1"/>
  <c r="F844" i="2"/>
  <c r="G844" i="2" s="1"/>
  <c r="F843" i="2"/>
  <c r="G843" i="2" s="1"/>
  <c r="F837" i="2"/>
  <c r="G837" i="2" s="1"/>
  <c r="F842" i="2"/>
  <c r="G842" i="2" s="1"/>
  <c r="F841" i="2"/>
  <c r="G841" i="2" s="1"/>
  <c r="F840" i="2"/>
  <c r="G840" i="2" s="1"/>
  <c r="F839" i="2"/>
  <c r="G839" i="2" s="1"/>
  <c r="F838" i="2"/>
  <c r="G838" i="2" s="1"/>
  <c r="F836" i="2"/>
  <c r="G836" i="2" s="1"/>
  <c r="F835" i="2"/>
  <c r="G835" i="2" s="1"/>
  <c r="F834" i="2"/>
  <c r="G834" i="2" s="1"/>
  <c r="F833" i="2"/>
  <c r="G833" i="2" s="1"/>
  <c r="F832" i="2"/>
  <c r="G832" i="2" s="1"/>
  <c r="F831" i="2"/>
  <c r="G831" i="2" s="1"/>
  <c r="F830" i="2"/>
  <c r="G830" i="2" s="1"/>
  <c r="F829" i="2"/>
  <c r="G829" i="2" s="1"/>
  <c r="F828" i="2"/>
  <c r="G828" i="2" s="1"/>
  <c r="F827" i="2"/>
  <c r="G827" i="2" s="1"/>
  <c r="F826" i="2"/>
  <c r="G826" i="2" s="1"/>
  <c r="F825" i="2"/>
  <c r="G825" i="2" s="1"/>
  <c r="F824" i="2"/>
  <c r="G824" i="2" s="1"/>
  <c r="F823" i="2"/>
  <c r="G823" i="2" s="1"/>
  <c r="F822" i="2"/>
  <c r="G822" i="2" s="1"/>
  <c r="F812" i="2"/>
  <c r="G812" i="2" s="1"/>
  <c r="F813" i="2"/>
  <c r="G813" i="2" s="1"/>
  <c r="F814" i="2"/>
  <c r="G814" i="2" s="1"/>
  <c r="F815" i="2"/>
  <c r="G815" i="2" s="1"/>
  <c r="F816" i="2"/>
  <c r="G816" i="2" s="1"/>
  <c r="F817" i="2"/>
  <c r="G817" i="2" s="1"/>
  <c r="F818" i="2"/>
  <c r="G818" i="2" s="1"/>
  <c r="F819" i="2"/>
  <c r="G819" i="2" s="1"/>
  <c r="F820" i="2"/>
  <c r="G820" i="2" s="1"/>
  <c r="F821" i="2"/>
  <c r="G821" i="2" s="1"/>
  <c r="F811" i="2"/>
  <c r="G811" i="2" s="1"/>
  <c r="F810" i="2"/>
  <c r="G810" i="2" s="1"/>
  <c r="F809" i="2"/>
  <c r="G809" i="2" s="1"/>
  <c r="F808" i="2"/>
  <c r="G808" i="2" s="1"/>
  <c r="F807" i="2"/>
  <c r="G807" i="2" s="1"/>
  <c r="F806" i="2" l="1"/>
  <c r="G806" i="2" s="1"/>
  <c r="F805" i="2"/>
  <c r="G805" i="2" s="1"/>
  <c r="F804" i="2"/>
  <c r="G804" i="2" s="1"/>
  <c r="F803" i="2"/>
  <c r="G803" i="2" s="1"/>
  <c r="F802" i="2"/>
  <c r="G802" i="2" s="1"/>
  <c r="F801" i="2"/>
  <c r="G801" i="2" s="1"/>
  <c r="F800" i="2"/>
  <c r="G800" i="2" s="1"/>
  <c r="F799" i="2"/>
  <c r="G799" i="2" s="1"/>
  <c r="F798" i="2"/>
  <c r="G798" i="2" s="1"/>
  <c r="F797" i="2"/>
  <c r="G797" i="2" s="1"/>
  <c r="F796" i="2"/>
  <c r="G796" i="2" s="1"/>
  <c r="F795" i="2"/>
  <c r="G795" i="2" s="1"/>
  <c r="F782" i="2"/>
  <c r="G782" i="2" s="1"/>
  <c r="F783" i="2"/>
  <c r="G783" i="2" s="1"/>
  <c r="F784" i="2"/>
  <c r="G784" i="2" s="1"/>
  <c r="F785" i="2"/>
  <c r="G785" i="2" s="1"/>
  <c r="F786" i="2"/>
  <c r="G786" i="2" s="1"/>
  <c r="F787" i="2"/>
  <c r="G787" i="2" s="1"/>
  <c r="F788" i="2"/>
  <c r="G788" i="2" s="1"/>
  <c r="F789" i="2"/>
  <c r="G789" i="2" s="1"/>
  <c r="F790" i="2"/>
  <c r="G790" i="2" s="1"/>
  <c r="F791" i="2"/>
  <c r="G791" i="2" s="1"/>
  <c r="F792" i="2"/>
  <c r="G792" i="2" s="1"/>
  <c r="F781" i="2"/>
  <c r="G781" i="2" s="1"/>
  <c r="F778" i="2"/>
  <c r="G778" i="2" s="1"/>
  <c r="F777" i="2"/>
  <c r="G777" i="2" s="1"/>
  <c r="F776" i="2"/>
  <c r="G776" i="2" s="1"/>
  <c r="F775" i="2"/>
  <c r="G775" i="2" s="1"/>
  <c r="F774" i="2"/>
  <c r="G774" i="2" s="1"/>
  <c r="F773" i="2"/>
  <c r="G773" i="2" s="1"/>
  <c r="F772" i="2"/>
  <c r="G772" i="2" s="1"/>
  <c r="F771" i="2"/>
  <c r="G771" i="2" s="1"/>
  <c r="F770" i="2"/>
  <c r="G770" i="2" s="1"/>
  <c r="F769" i="2"/>
  <c r="G769" i="2" s="1"/>
  <c r="F768" i="2"/>
  <c r="G768" i="2" s="1"/>
  <c r="F767" i="2"/>
  <c r="G767" i="2" s="1"/>
  <c r="F766" i="2"/>
  <c r="G766" i="2" s="1"/>
  <c r="F765" i="2"/>
  <c r="G765" i="2" s="1"/>
  <c r="F764" i="2"/>
  <c r="G764" i="2" s="1"/>
  <c r="F763" i="2"/>
  <c r="G763" i="2" s="1"/>
  <c r="F762" i="2"/>
  <c r="G762" i="2" s="1"/>
  <c r="F759" i="2"/>
  <c r="G759" i="2" s="1"/>
  <c r="F760" i="2"/>
  <c r="G760" i="2" s="1"/>
  <c r="F761" i="2"/>
  <c r="G761" i="2" s="1"/>
  <c r="F758" i="2"/>
  <c r="G758" i="2" s="1"/>
  <c r="F755" i="2"/>
  <c r="G755" i="2" s="1"/>
  <c r="F754" i="2"/>
  <c r="G754" i="2" s="1"/>
  <c r="F751" i="2"/>
  <c r="G751" i="2" s="1"/>
  <c r="F750" i="2"/>
  <c r="G750" i="2" s="1"/>
  <c r="F749" i="2"/>
  <c r="G749" i="2" s="1"/>
  <c r="F748" i="2"/>
  <c r="G748" i="2" s="1"/>
  <c r="F747" i="2"/>
  <c r="G747" i="2" s="1"/>
  <c r="F746" i="2"/>
  <c r="G746" i="2" s="1"/>
  <c r="F745" i="2"/>
  <c r="G745" i="2" s="1"/>
  <c r="F744" i="2"/>
  <c r="G744" i="2" s="1"/>
  <c r="F743" i="2"/>
  <c r="G743" i="2" s="1"/>
  <c r="F742" i="2"/>
  <c r="G742" i="2" s="1"/>
  <c r="F741" i="2"/>
  <c r="G741" i="2" s="1"/>
  <c r="F740" i="2"/>
  <c r="G740" i="2" s="1"/>
  <c r="F739" i="2"/>
  <c r="G739" i="2" s="1"/>
  <c r="F738" i="2"/>
  <c r="G738" i="2" s="1"/>
  <c r="F737" i="2"/>
  <c r="G737" i="2" s="1"/>
  <c r="F736" i="2"/>
  <c r="G736" i="2" s="1"/>
  <c r="F735" i="2"/>
  <c r="G735" i="2" s="1"/>
  <c r="F734" i="2"/>
  <c r="G734" i="2" s="1"/>
  <c r="F733" i="2"/>
  <c r="G733" i="2" s="1"/>
  <c r="F732" i="2"/>
  <c r="G732" i="2" s="1"/>
  <c r="F731" i="2"/>
  <c r="G731" i="2" s="1"/>
  <c r="F726" i="2"/>
  <c r="G726" i="2" s="1"/>
  <c r="F719" i="2"/>
  <c r="G719" i="2" s="1"/>
  <c r="F720" i="2"/>
  <c r="G720" i="2" s="1"/>
  <c r="F721" i="2"/>
  <c r="G721" i="2" s="1"/>
  <c r="F722" i="2"/>
  <c r="G722" i="2" s="1"/>
  <c r="F723" i="2"/>
  <c r="G723" i="2" s="1"/>
  <c r="F727" i="2"/>
  <c r="G727" i="2" s="1"/>
  <c r="F728" i="2"/>
  <c r="G728" i="2" s="1"/>
  <c r="F729" i="2"/>
  <c r="G729" i="2" s="1"/>
  <c r="F730" i="2"/>
  <c r="G730" i="2" s="1"/>
  <c r="F718" i="2"/>
  <c r="G718" i="2" s="1"/>
  <c r="F715" i="2"/>
  <c r="G715" i="2" s="1"/>
  <c r="F714" i="2"/>
  <c r="G714" i="2" s="1"/>
  <c r="F713" i="2"/>
  <c r="G713" i="2" s="1"/>
  <c r="F712" i="2"/>
  <c r="G712" i="2" s="1"/>
  <c r="F711" i="2"/>
  <c r="G711" i="2" s="1"/>
  <c r="F710" i="2"/>
  <c r="G710" i="2" s="1"/>
  <c r="F705" i="2"/>
  <c r="G705" i="2" s="1"/>
  <c r="F706" i="2"/>
  <c r="G706" i="2" s="1"/>
  <c r="F707" i="2"/>
  <c r="G707" i="2" s="1"/>
  <c r="F708" i="2"/>
  <c r="G708" i="2" s="1"/>
  <c r="F709" i="2"/>
  <c r="G709" i="2" s="1"/>
  <c r="F704" i="2"/>
  <c r="G704" i="2" s="1"/>
  <c r="F701" i="2" l="1"/>
  <c r="G701" i="2" s="1"/>
  <c r="F700" i="2"/>
  <c r="G700" i="2" s="1"/>
  <c r="F699" i="2"/>
  <c r="G699" i="2" s="1"/>
  <c r="F698" i="2"/>
  <c r="G698" i="2" s="1"/>
  <c r="F697" i="2"/>
  <c r="G697" i="2" s="1"/>
  <c r="F696" i="2"/>
  <c r="G696" i="2" s="1"/>
  <c r="F695" i="2"/>
  <c r="G695" i="2" s="1"/>
  <c r="F694" i="2"/>
  <c r="G694" i="2" s="1"/>
  <c r="F693" i="2"/>
  <c r="G693" i="2" s="1"/>
  <c r="F692" i="2"/>
  <c r="G692" i="2" s="1"/>
  <c r="F691" i="2"/>
  <c r="G691" i="2" s="1"/>
  <c r="F690" i="2"/>
  <c r="G690" i="2" s="1"/>
  <c r="F689" i="2"/>
  <c r="G689" i="2" s="1"/>
  <c r="F688" i="2"/>
  <c r="G688" i="2" s="1"/>
  <c r="F687" i="2"/>
  <c r="G687" i="2" s="1"/>
  <c r="F686" i="2"/>
  <c r="G686" i="2" s="1"/>
  <c r="F685" i="2"/>
  <c r="G685" i="2" s="1"/>
  <c r="F684" i="2"/>
  <c r="G684" i="2" s="1"/>
  <c r="F683" i="2"/>
  <c r="G683" i="2" s="1"/>
  <c r="F682" i="2"/>
  <c r="G682" i="2" s="1"/>
  <c r="F681" i="2"/>
  <c r="G681" i="2" s="1"/>
  <c r="F680" i="2"/>
  <c r="G680" i="2" s="1"/>
  <c r="F679" i="2"/>
  <c r="G679" i="2" s="1"/>
  <c r="F678" i="2"/>
  <c r="G678" i="2" s="1"/>
  <c r="F677" i="2"/>
  <c r="G677" i="2" s="1"/>
  <c r="F676" i="2"/>
  <c r="G676" i="2" s="1"/>
  <c r="F675" i="2"/>
  <c r="G675" i="2" s="1"/>
  <c r="F674" i="2"/>
  <c r="G674" i="2" s="1"/>
  <c r="F673" i="2"/>
  <c r="G673" i="2" s="1"/>
  <c r="F672" i="2"/>
  <c r="G672" i="2" s="1"/>
  <c r="F671" i="2"/>
  <c r="G671" i="2" s="1"/>
  <c r="F670" i="2"/>
  <c r="G670" i="2" s="1"/>
  <c r="F669" i="2"/>
  <c r="G669" i="2" s="1"/>
  <c r="F668" i="2"/>
  <c r="G668" i="2" s="1"/>
  <c r="F667" i="2"/>
  <c r="G667" i="2" s="1"/>
  <c r="F666" i="2"/>
  <c r="G666" i="2" s="1"/>
  <c r="F665" i="2"/>
  <c r="G665" i="2" s="1"/>
  <c r="F664" i="2"/>
  <c r="G664" i="2" s="1"/>
  <c r="F663" i="2"/>
  <c r="G663" i="2" s="1"/>
  <c r="F662" i="2"/>
  <c r="G662" i="2" s="1"/>
  <c r="F661" i="2"/>
  <c r="G661" i="2" s="1"/>
  <c r="F660" i="2"/>
  <c r="G660" i="2" s="1"/>
  <c r="F659" i="2"/>
  <c r="G659" i="2" s="1"/>
  <c r="F658" i="2"/>
  <c r="G658" i="2" s="1"/>
  <c r="F657" i="2"/>
  <c r="G657" i="2" s="1"/>
  <c r="F656" i="2"/>
  <c r="G656" i="2" s="1"/>
  <c r="F655" i="2"/>
  <c r="G655" i="2" s="1"/>
  <c r="F654" i="2"/>
  <c r="G654" i="2" s="1"/>
  <c r="F653" i="2"/>
  <c r="G653" i="2" s="1"/>
  <c r="F652" i="2"/>
  <c r="G652" i="2" s="1"/>
  <c r="F651" i="2"/>
  <c r="G651" i="2" s="1"/>
  <c r="F650" i="2"/>
  <c r="G650" i="2" s="1"/>
  <c r="F649" i="2"/>
  <c r="G649" i="2" s="1"/>
  <c r="F648" i="2"/>
  <c r="G648" i="2" s="1"/>
  <c r="F647" i="2"/>
  <c r="G647" i="2" s="1"/>
  <c r="F646" i="2"/>
  <c r="G646" i="2" s="1"/>
  <c r="F645" i="2"/>
  <c r="G645" i="2" s="1"/>
  <c r="F644" i="2"/>
  <c r="G644" i="2" s="1"/>
  <c r="F643" i="2"/>
  <c r="G643" i="2" s="1"/>
  <c r="F642" i="2"/>
  <c r="G642" i="2" s="1"/>
  <c r="F638" i="2"/>
  <c r="G638" i="2" s="1"/>
  <c r="F639" i="2"/>
  <c r="G639" i="2" s="1"/>
  <c r="F637" i="2"/>
  <c r="G637" i="2" s="1"/>
  <c r="F634" i="2"/>
  <c r="G634" i="2" s="1"/>
  <c r="F633" i="2"/>
  <c r="G633" i="2" s="1"/>
  <c r="F632" i="2"/>
  <c r="G632" i="2" s="1"/>
  <c r="F631" i="2"/>
  <c r="G631" i="2" s="1"/>
  <c r="F630" i="2"/>
  <c r="G630" i="2" s="1"/>
  <c r="F629" i="2"/>
  <c r="G629" i="2" s="1"/>
  <c r="F628" i="2"/>
  <c r="G628" i="2" s="1"/>
  <c r="F627" i="2"/>
  <c r="G627" i="2" s="1"/>
  <c r="F626" i="2"/>
  <c r="G626" i="2" s="1"/>
  <c r="F625" i="2"/>
  <c r="G625" i="2" s="1"/>
  <c r="F622" i="2"/>
  <c r="G622" i="2" s="1"/>
  <c r="F621" i="2"/>
  <c r="G621" i="2" s="1"/>
  <c r="F620" i="2"/>
  <c r="G620" i="2" s="1"/>
  <c r="F617" i="2"/>
  <c r="G617" i="2" s="1"/>
  <c r="F616" i="2"/>
  <c r="G616" i="2" s="1"/>
  <c r="F615" i="2"/>
  <c r="G615" i="2" s="1"/>
  <c r="F614" i="2"/>
  <c r="G614" i="2" s="1"/>
  <c r="F613" i="2"/>
  <c r="G613" i="2" s="1"/>
  <c r="F610" i="2"/>
  <c r="G610" i="2" s="1"/>
  <c r="F609" i="2"/>
  <c r="G609" i="2" s="1"/>
  <c r="F608" i="2"/>
  <c r="G608" i="2" s="1"/>
  <c r="F605" i="2"/>
  <c r="G605" i="2" s="1"/>
  <c r="F604" i="2"/>
  <c r="G604" i="2" s="1"/>
  <c r="F601" i="2"/>
  <c r="G601" i="2" s="1"/>
  <c r="F600" i="2"/>
  <c r="G600" i="2" s="1"/>
  <c r="F599" i="2"/>
  <c r="G599" i="2" s="1"/>
  <c r="F598" i="2"/>
  <c r="G598" i="2" s="1"/>
  <c r="F594" i="2"/>
  <c r="G594" i="2" s="1"/>
  <c r="F595" i="2"/>
  <c r="G595" i="2" s="1"/>
  <c r="F596" i="2"/>
  <c r="G596" i="2" s="1"/>
  <c r="F597" i="2"/>
  <c r="G597" i="2" s="1"/>
  <c r="F593" i="2"/>
  <c r="G593" i="2" s="1"/>
  <c r="F590" i="2"/>
  <c r="G590" i="2" s="1"/>
  <c r="F589" i="2"/>
  <c r="G589" i="2" s="1"/>
  <c r="F588" i="2"/>
  <c r="G588" i="2" s="1"/>
  <c r="F587" i="2"/>
  <c r="G587" i="2" s="1"/>
  <c r="F586" i="2"/>
  <c r="G586" i="2" s="1"/>
  <c r="F585" i="2"/>
  <c r="G585" i="2" s="1"/>
  <c r="F584" i="2"/>
  <c r="G584" i="2" s="1"/>
  <c r="F583" i="2"/>
  <c r="G583" i="2" s="1"/>
  <c r="F582" i="2"/>
  <c r="G582" i="2" s="1"/>
  <c r="F581" i="2"/>
  <c r="G581" i="2" s="1"/>
  <c r="F580" i="2"/>
  <c r="G580" i="2" s="1"/>
  <c r="F576" i="2"/>
  <c r="G576" i="2" s="1"/>
  <c r="F577" i="2"/>
  <c r="G577" i="2" s="1"/>
  <c r="F575" i="2"/>
  <c r="G575" i="2" s="1"/>
  <c r="F574" i="2"/>
  <c r="G574" i="2" s="1"/>
  <c r="F571" i="2"/>
  <c r="G571" i="2" s="1"/>
  <c r="F570" i="2"/>
  <c r="G570" i="2" s="1"/>
  <c r="F569" i="2"/>
  <c r="G569" i="2" s="1"/>
  <c r="F568" i="2"/>
  <c r="G568" i="2" s="1"/>
  <c r="F567" i="2"/>
  <c r="G567" i="2" s="1"/>
  <c r="F566" i="2"/>
  <c r="G566" i="2" s="1"/>
  <c r="F565" i="2"/>
  <c r="G565" i="2" s="1"/>
  <c r="F562" i="2"/>
  <c r="G562" i="2" s="1"/>
  <c r="F561" i="2"/>
  <c r="G561" i="2" s="1"/>
  <c r="F560" i="2"/>
  <c r="G560" i="2" s="1"/>
  <c r="F559" i="2"/>
  <c r="G559" i="2" s="1"/>
  <c r="F556" i="2"/>
  <c r="G556" i="2" s="1"/>
  <c r="F555" i="2"/>
  <c r="G555" i="2" s="1"/>
  <c r="F554" i="2"/>
  <c r="G554" i="2" s="1"/>
  <c r="F553" i="2"/>
  <c r="G553" i="2" s="1"/>
  <c r="F552" i="2"/>
  <c r="G552" i="2" s="1"/>
  <c r="F551" i="2"/>
  <c r="G551" i="2" s="1"/>
  <c r="F550" i="2"/>
  <c r="G550" i="2" s="1"/>
  <c r="F549" i="2"/>
  <c r="G549" i="2" s="1"/>
  <c r="F548" i="2"/>
  <c r="G548" i="2" s="1"/>
  <c r="F547" i="2"/>
  <c r="G547" i="2" s="1"/>
  <c r="F546" i="2"/>
  <c r="G546" i="2" s="1"/>
  <c r="F545" i="2"/>
  <c r="G545" i="2" s="1"/>
  <c r="F544" i="2"/>
  <c r="G544" i="2" s="1"/>
  <c r="F543" i="2"/>
  <c r="G543" i="2" s="1"/>
  <c r="F542" i="2"/>
  <c r="G542" i="2" s="1"/>
  <c r="F541" i="2"/>
  <c r="G541" i="2" s="1"/>
  <c r="F540" i="2"/>
  <c r="G540" i="2" s="1"/>
  <c r="F539" i="2" l="1"/>
  <c r="G539" i="2" s="1"/>
  <c r="F538" i="2"/>
  <c r="G538" i="2" s="1"/>
  <c r="F535" i="2"/>
  <c r="G535" i="2" s="1"/>
  <c r="F534" i="2"/>
  <c r="G534" i="2" s="1"/>
  <c r="F533" i="2"/>
  <c r="G533" i="2" s="1"/>
  <c r="F532" i="2"/>
  <c r="G532" i="2" s="1"/>
  <c r="F531" i="2"/>
  <c r="G531" i="2" s="1"/>
  <c r="F530" i="2"/>
  <c r="G530" i="2" s="1"/>
  <c r="F529" i="2"/>
  <c r="G529" i="2" s="1"/>
  <c r="F528" i="2"/>
  <c r="G528" i="2" s="1"/>
  <c r="F527" i="2"/>
  <c r="G527" i="2" s="1"/>
  <c r="F526" i="2"/>
  <c r="G526" i="2" s="1"/>
  <c r="F525" i="2"/>
  <c r="G525" i="2" s="1"/>
  <c r="F524" i="2"/>
  <c r="G524" i="2" s="1"/>
  <c r="F523" i="2"/>
  <c r="G523" i="2" s="1"/>
  <c r="F522" i="2"/>
  <c r="G522" i="2" s="1"/>
  <c r="F521" i="2"/>
  <c r="G521" i="2" s="1"/>
  <c r="F520" i="2"/>
  <c r="G520" i="2" s="1"/>
  <c r="F519" i="2"/>
  <c r="G519" i="2" s="1"/>
  <c r="F518" i="2"/>
  <c r="G518" i="2" s="1"/>
  <c r="F517" i="2"/>
  <c r="G517" i="2" s="1"/>
  <c r="F516" i="2"/>
  <c r="G516" i="2" s="1"/>
  <c r="F515" i="2"/>
  <c r="G515" i="2" s="1"/>
  <c r="F514" i="2"/>
  <c r="G514" i="2" s="1"/>
  <c r="F513" i="2"/>
  <c r="G513" i="2" s="1"/>
  <c r="F512" i="2"/>
  <c r="G512" i="2" s="1"/>
  <c r="F511" i="2"/>
  <c r="G511" i="2" s="1"/>
  <c r="F510" i="2"/>
  <c r="G510" i="2" s="1"/>
  <c r="F509" i="2"/>
  <c r="G509" i="2" s="1"/>
  <c r="F508" i="2"/>
  <c r="G508" i="2" s="1"/>
  <c r="F505" i="2" l="1"/>
  <c r="G505" i="2" s="1"/>
  <c r="F504" i="2"/>
  <c r="G504" i="2" s="1"/>
  <c r="F503" i="2"/>
  <c r="G503" i="2" s="1"/>
  <c r="F502" i="2"/>
  <c r="G502" i="2" s="1"/>
  <c r="F501" i="2"/>
  <c r="G501" i="2" s="1"/>
  <c r="F500" i="2"/>
  <c r="G500" i="2" s="1"/>
  <c r="F499" i="2"/>
  <c r="G499" i="2" s="1"/>
  <c r="F498" i="2"/>
  <c r="G498" i="2" s="1"/>
  <c r="F497" i="2"/>
  <c r="G497" i="2" s="1"/>
  <c r="F496" i="2"/>
  <c r="G496" i="2" s="1"/>
  <c r="F495" i="2"/>
  <c r="G495" i="2" s="1"/>
  <c r="F492" i="2"/>
  <c r="G492" i="2" s="1"/>
  <c r="F491" i="2"/>
  <c r="G491" i="2" s="1"/>
  <c r="F490" i="2"/>
  <c r="G490" i="2" s="1"/>
  <c r="F489" i="2"/>
  <c r="G489" i="2" s="1"/>
  <c r="F488" i="2"/>
  <c r="G488" i="2" s="1"/>
  <c r="F487" i="2"/>
  <c r="G487" i="2" s="1"/>
  <c r="F486" i="2"/>
  <c r="G486" i="2" s="1"/>
  <c r="F485" i="2"/>
  <c r="G485" i="2" s="1"/>
  <c r="F484" i="2"/>
  <c r="G484" i="2" s="1"/>
  <c r="F481" i="2"/>
  <c r="G481" i="2" s="1"/>
  <c r="F480" i="2"/>
  <c r="G480" i="2" s="1"/>
  <c r="F477" i="2"/>
  <c r="G477" i="2" s="1"/>
  <c r="F474" i="2"/>
  <c r="G474" i="2" s="1"/>
  <c r="F471" i="2"/>
  <c r="G471" i="2" s="1"/>
  <c r="F470" i="2"/>
  <c r="G470" i="2" s="1"/>
  <c r="F469" i="2"/>
  <c r="G469" i="2" s="1"/>
  <c r="F466" i="2"/>
  <c r="G466" i="2" s="1"/>
  <c r="F465" i="2"/>
  <c r="G465" i="2" s="1"/>
  <c r="F464" i="2"/>
  <c r="G464" i="2" s="1"/>
  <c r="F463" i="2"/>
  <c r="G463" i="2" s="1"/>
  <c r="F462" i="2"/>
  <c r="G462" i="2" s="1"/>
  <c r="F461" i="2"/>
  <c r="G461" i="2" s="1"/>
  <c r="F460" i="2"/>
  <c r="G460" i="2" s="1"/>
  <c r="F459" i="2"/>
  <c r="G459" i="2" s="1"/>
  <c r="F458" i="2"/>
  <c r="G458" i="2" s="1"/>
  <c r="F457" i="2"/>
  <c r="G457" i="2" s="1"/>
  <c r="F456" i="2"/>
  <c r="G456" i="2" s="1"/>
  <c r="F455" i="2"/>
  <c r="G455" i="2" s="1"/>
  <c r="F454" i="2"/>
  <c r="G454" i="2" s="1"/>
  <c r="F453" i="2"/>
  <c r="G453" i="2" s="1"/>
  <c r="F452" i="2"/>
  <c r="G452" i="2" s="1"/>
  <c r="F451" i="2"/>
  <c r="G451" i="2" s="1"/>
  <c r="F450" i="2"/>
  <c r="G450" i="2" s="1"/>
  <c r="F449" i="2"/>
  <c r="G449" i="2" s="1"/>
  <c r="F448" i="2"/>
  <c r="G448" i="2" s="1"/>
  <c r="F447" i="2"/>
  <c r="G447" i="2" s="1"/>
  <c r="F446" i="2"/>
  <c r="G446" i="2" s="1"/>
  <c r="F445" i="2"/>
  <c r="G445" i="2" s="1"/>
  <c r="F444" i="2"/>
  <c r="G444" i="2" s="1"/>
  <c r="F443" i="2"/>
  <c r="G443" i="2" s="1"/>
  <c r="F442" i="2"/>
  <c r="G442" i="2" s="1"/>
  <c r="F439" i="2"/>
  <c r="G439" i="2" s="1"/>
  <c r="F438" i="2"/>
  <c r="G438" i="2" s="1"/>
  <c r="F435" i="2"/>
  <c r="G435" i="2" s="1"/>
  <c r="F434" i="2"/>
  <c r="G434" i="2" s="1"/>
  <c r="F433" i="2"/>
  <c r="G433" i="2" s="1"/>
  <c r="F430" i="2"/>
  <c r="G430" i="2" s="1"/>
  <c r="F429" i="2"/>
  <c r="G429" i="2" s="1"/>
  <c r="F428" i="2"/>
  <c r="G428" i="2" s="1"/>
  <c r="F425" i="2"/>
  <c r="G425" i="2" s="1"/>
  <c r="F419" i="2"/>
  <c r="G419" i="2" s="1"/>
  <c r="F422" i="2"/>
  <c r="G422" i="2" s="1"/>
  <c r="F423" i="2"/>
  <c r="G423" i="2" s="1"/>
  <c r="F424" i="2"/>
  <c r="G424" i="2" s="1"/>
  <c r="F418" i="2"/>
  <c r="G418" i="2" s="1"/>
  <c r="F417" i="2"/>
  <c r="G417" i="2" s="1"/>
  <c r="F414" i="2"/>
  <c r="G414" i="2" s="1"/>
  <c r="F409" i="2"/>
  <c r="G409" i="2" s="1"/>
  <c r="F410" i="2"/>
  <c r="G410" i="2" s="1"/>
  <c r="F411" i="2"/>
  <c r="G411" i="2" s="1"/>
  <c r="F412" i="2"/>
  <c r="G412" i="2" s="1"/>
  <c r="F413" i="2"/>
  <c r="G413" i="2" s="1"/>
  <c r="F386" i="2" l="1"/>
  <c r="G386" i="2" s="1"/>
  <c r="F385" i="2"/>
  <c r="G385" i="2" s="1"/>
  <c r="F384" i="2"/>
  <c r="G384" i="2" s="1"/>
  <c r="F231" i="2"/>
  <c r="G231" i="2" s="1"/>
  <c r="F130" i="2"/>
  <c r="G130" i="2" s="1"/>
  <c r="F126" i="2"/>
  <c r="G126" i="2" s="1"/>
  <c r="F121" i="2"/>
  <c r="G121" i="2" s="1"/>
  <c r="F120" i="2"/>
  <c r="G120" i="2" s="1"/>
  <c r="F119" i="2"/>
  <c r="G119" i="2" s="1"/>
  <c r="K26" i="2"/>
  <c r="L26" i="2" s="1"/>
  <c r="F7" i="2" l="1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22" i="2"/>
  <c r="G122" i="2" s="1"/>
  <c r="F123" i="2"/>
  <c r="G123" i="2" s="1"/>
  <c r="F124" i="2"/>
  <c r="G124" i="2" s="1"/>
  <c r="F125" i="2"/>
  <c r="G125" i="2" s="1"/>
  <c r="F127" i="2"/>
  <c r="G127" i="2" s="1"/>
  <c r="F128" i="2"/>
  <c r="G128" i="2" s="1"/>
  <c r="F129" i="2"/>
  <c r="G129" i="2" s="1"/>
  <c r="F131" i="2"/>
  <c r="G131" i="2" s="1"/>
  <c r="F135" i="2"/>
  <c r="G135" i="2" s="1"/>
  <c r="F136" i="2"/>
  <c r="G136" i="2" s="1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2" i="2"/>
  <c r="G232" i="2" s="1"/>
  <c r="F233" i="2"/>
  <c r="G233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6" i="2"/>
  <c r="G326" i="2" s="1"/>
  <c r="F327" i="2"/>
  <c r="G327" i="2" s="1"/>
  <c r="F328" i="2"/>
  <c r="G328" i="2" s="1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G344" i="2" s="1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64" i="2"/>
  <c r="G364" i="2" s="1"/>
  <c r="F365" i="2"/>
  <c r="G365" i="2" s="1"/>
  <c r="F366" i="2"/>
  <c r="G366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F373" i="2"/>
  <c r="G373" i="2" s="1"/>
  <c r="F374" i="2"/>
  <c r="G374" i="2" s="1"/>
  <c r="F375" i="2"/>
  <c r="G375" i="2" s="1"/>
  <c r="F376" i="2"/>
  <c r="G376" i="2" s="1"/>
  <c r="F377" i="2"/>
  <c r="G377" i="2" s="1"/>
  <c r="F378" i="2"/>
  <c r="G378" i="2" s="1"/>
  <c r="F379" i="2"/>
  <c r="G379" i="2" s="1"/>
  <c r="F380" i="2"/>
  <c r="G380" i="2" s="1"/>
  <c r="F381" i="2"/>
  <c r="G381" i="2" s="1"/>
  <c r="F382" i="2"/>
  <c r="G382" i="2" s="1"/>
  <c r="F383" i="2"/>
  <c r="G383" i="2" s="1"/>
  <c r="F390" i="2"/>
  <c r="G390" i="2" s="1"/>
  <c r="F391" i="2"/>
  <c r="G391" i="2" s="1"/>
  <c r="F392" i="2"/>
  <c r="G392" i="2" s="1"/>
  <c r="F393" i="2"/>
  <c r="G393" i="2" s="1"/>
  <c r="F394" i="2"/>
  <c r="G394" i="2" s="1"/>
  <c r="F395" i="2"/>
  <c r="G395" i="2" s="1"/>
  <c r="F396" i="2"/>
  <c r="G396" i="2" s="1"/>
  <c r="F397" i="2"/>
  <c r="G397" i="2" s="1"/>
  <c r="F398" i="2"/>
  <c r="G398" i="2" s="1"/>
  <c r="F399" i="2"/>
  <c r="G399" i="2" s="1"/>
  <c r="F400" i="2"/>
  <c r="G400" i="2" s="1"/>
  <c r="F401" i="2"/>
  <c r="G401" i="2" s="1"/>
  <c r="F402" i="2"/>
  <c r="G402" i="2" s="1"/>
  <c r="F403" i="2"/>
  <c r="G403" i="2" s="1"/>
  <c r="F404" i="2"/>
  <c r="G404" i="2" s="1"/>
  <c r="F405" i="2"/>
  <c r="G405" i="2" s="1"/>
  <c r="F406" i="2"/>
  <c r="G406" i="2" s="1"/>
  <c r="F407" i="2"/>
  <c r="G407" i="2" s="1"/>
  <c r="M12" i="3" l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J7" i="3"/>
  <c r="J6" i="3"/>
  <c r="J5" i="3"/>
  <c r="J4" i="3"/>
  <c r="E3" i="3"/>
  <c r="D4" i="3" s="1"/>
  <c r="C35" i="3"/>
  <c r="C34" i="3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4" i="3"/>
  <c r="E4" i="3" l="1"/>
  <c r="D5" i="3" s="1"/>
  <c r="F408" i="2"/>
  <c r="G408" i="2" s="1"/>
  <c r="E5" i="3" l="1"/>
  <c r="D6" i="3" s="1"/>
  <c r="E6" i="3" s="1"/>
  <c r="D7" i="3" s="1"/>
  <c r="E7" i="3" l="1"/>
  <c r="D8" i="3" s="1"/>
  <c r="E8" i="3" l="1"/>
  <c r="D9" i="3" s="1"/>
  <c r="E9" i="3" l="1"/>
  <c r="D10" i="3" s="1"/>
  <c r="E10" i="3" l="1"/>
  <c r="D11" i="3" s="1"/>
  <c r="O11" i="3" l="1"/>
  <c r="N12" i="3" s="1"/>
  <c r="E11" i="3"/>
  <c r="D12" i="3" s="1"/>
  <c r="O12" i="3" l="1"/>
  <c r="N13" i="3" s="1"/>
  <c r="O13" i="3" s="1"/>
  <c r="N14" i="3" s="1"/>
  <c r="E12" i="3"/>
  <c r="D13" i="3" s="1"/>
  <c r="O14" i="3" l="1"/>
  <c r="N15" i="3" s="1"/>
  <c r="E13" i="3"/>
  <c r="D14" i="3" s="1"/>
  <c r="O15" i="3" l="1"/>
  <c r="N16" i="3" s="1"/>
  <c r="E14" i="3"/>
  <c r="D15" i="3" s="1"/>
  <c r="O16" i="3" l="1"/>
  <c r="N17" i="3" s="1"/>
  <c r="E15" i="3"/>
  <c r="D16" i="3" s="1"/>
  <c r="O17" i="3" l="1"/>
  <c r="N18" i="3" s="1"/>
  <c r="E16" i="3"/>
  <c r="D17" i="3" s="1"/>
  <c r="R1" i="2"/>
  <c r="P1" i="2"/>
  <c r="N1" i="2"/>
  <c r="L1" i="2"/>
  <c r="J1" i="2"/>
  <c r="L375" i="2" l="1"/>
  <c r="M375" i="2" s="1"/>
  <c r="L374" i="2"/>
  <c r="M374" i="2" s="1"/>
  <c r="L381" i="2"/>
  <c r="M381" i="2" s="1"/>
  <c r="L379" i="2"/>
  <c r="M379" i="2" s="1"/>
  <c r="L372" i="2"/>
  <c r="M372" i="2" s="1"/>
  <c r="L391" i="2"/>
  <c r="M391" i="2" s="1"/>
  <c r="L390" i="2"/>
  <c r="M390" i="2" s="1"/>
  <c r="L389" i="2"/>
  <c r="M389" i="2" s="1"/>
  <c r="L388" i="2"/>
  <c r="M388" i="2" s="1"/>
  <c r="L383" i="2"/>
  <c r="M383" i="2" s="1"/>
  <c r="L382" i="2"/>
  <c r="M382" i="2" s="1"/>
  <c r="L380" i="2"/>
  <c r="M380" i="2" s="1"/>
  <c r="L378" i="2"/>
  <c r="M378" i="2" s="1"/>
  <c r="L373" i="2"/>
  <c r="M373" i="2" s="1"/>
  <c r="L368" i="2"/>
  <c r="M368" i="2" s="1"/>
  <c r="L366" i="2"/>
  <c r="M366" i="2" s="1"/>
  <c r="L357" i="2"/>
  <c r="M357" i="2" s="1"/>
  <c r="L355" i="2"/>
  <c r="M355" i="2" s="1"/>
  <c r="L393" i="2"/>
  <c r="M393" i="2" s="1"/>
  <c r="L392" i="2"/>
  <c r="M392" i="2" s="1"/>
  <c r="L377" i="2"/>
  <c r="M377" i="2" s="1"/>
  <c r="L376" i="2"/>
  <c r="M376" i="2" s="1"/>
  <c r="L371" i="2"/>
  <c r="M371" i="2" s="1"/>
  <c r="L349" i="2"/>
  <c r="M349" i="2" s="1"/>
  <c r="L367" i="2"/>
  <c r="M367" i="2" s="1"/>
  <c r="L365" i="2"/>
  <c r="M365" i="2" s="1"/>
  <c r="L364" i="2"/>
  <c r="M364" i="2" s="1"/>
  <c r="L363" i="2"/>
  <c r="M363" i="2" s="1"/>
  <c r="L362" i="2"/>
  <c r="M362" i="2" s="1"/>
  <c r="L361" i="2"/>
  <c r="M361" i="2" s="1"/>
  <c r="L358" i="2"/>
  <c r="M358" i="2" s="1"/>
  <c r="L356" i="2"/>
  <c r="M356" i="2" s="1"/>
  <c r="L354" i="2"/>
  <c r="M354" i="2" s="1"/>
  <c r="L353" i="2"/>
  <c r="M353" i="2" s="1"/>
  <c r="L351" i="2"/>
  <c r="M351" i="2" s="1"/>
  <c r="L348" i="2"/>
  <c r="M348" i="2" s="1"/>
  <c r="L352" i="2"/>
  <c r="M352" i="2" s="1"/>
  <c r="L350" i="2"/>
  <c r="M350" i="2" s="1"/>
  <c r="L347" i="2"/>
  <c r="M347" i="2" s="1"/>
  <c r="L337" i="2"/>
  <c r="M337" i="2" s="1"/>
  <c r="L344" i="2"/>
  <c r="M344" i="2" s="1"/>
  <c r="L342" i="2"/>
  <c r="M342" i="2" s="1"/>
  <c r="L340" i="2"/>
  <c r="M340" i="2" s="1"/>
  <c r="L338" i="2"/>
  <c r="M338" i="2" s="1"/>
  <c r="L335" i="2"/>
  <c r="M335" i="2" s="1"/>
  <c r="L334" i="2"/>
  <c r="M334" i="2" s="1"/>
  <c r="L333" i="2"/>
  <c r="M333" i="2" s="1"/>
  <c r="L330" i="2"/>
  <c r="M330" i="2" s="1"/>
  <c r="L329" i="2"/>
  <c r="M329" i="2" s="1"/>
  <c r="L326" i="2"/>
  <c r="M326" i="2" s="1"/>
  <c r="L322" i="2"/>
  <c r="M322" i="2" s="1"/>
  <c r="L318" i="2"/>
  <c r="M318" i="2" s="1"/>
  <c r="L316" i="2"/>
  <c r="M316" i="2" s="1"/>
  <c r="L314" i="2"/>
  <c r="M314" i="2" s="1"/>
  <c r="L307" i="2"/>
  <c r="M307" i="2" s="1"/>
  <c r="L306" i="2"/>
  <c r="M306" i="2" s="1"/>
  <c r="L343" i="2"/>
  <c r="M343" i="2" s="1"/>
  <c r="L341" i="2"/>
  <c r="M341" i="2" s="1"/>
  <c r="L339" i="2"/>
  <c r="M339" i="2" s="1"/>
  <c r="L336" i="2"/>
  <c r="M336" i="2" s="1"/>
  <c r="L309" i="2"/>
  <c r="M309" i="2" s="1"/>
  <c r="L332" i="2"/>
  <c r="M332" i="2" s="1"/>
  <c r="L331" i="2"/>
  <c r="M331" i="2" s="1"/>
  <c r="L328" i="2"/>
  <c r="M328" i="2" s="1"/>
  <c r="L327" i="2"/>
  <c r="M327" i="2" s="1"/>
  <c r="L325" i="2"/>
  <c r="M325" i="2" s="1"/>
  <c r="L324" i="2"/>
  <c r="M324" i="2" s="1"/>
  <c r="L321" i="2"/>
  <c r="M321" i="2" s="1"/>
  <c r="L320" i="2"/>
  <c r="M320" i="2" s="1"/>
  <c r="L319" i="2"/>
  <c r="M319" i="2" s="1"/>
  <c r="L317" i="2"/>
  <c r="M317" i="2" s="1"/>
  <c r="L315" i="2"/>
  <c r="M315" i="2" s="1"/>
  <c r="L313" i="2"/>
  <c r="M313" i="2" s="1"/>
  <c r="L312" i="2"/>
  <c r="M312" i="2" s="1"/>
  <c r="L311" i="2"/>
  <c r="M311" i="2" s="1"/>
  <c r="L308" i="2"/>
  <c r="M308" i="2" s="1"/>
  <c r="L284" i="2"/>
  <c r="M284" i="2" s="1"/>
  <c r="L282" i="2"/>
  <c r="M282" i="2" s="1"/>
  <c r="L310" i="2"/>
  <c r="M310" i="2" s="1"/>
  <c r="L305" i="2"/>
  <c r="M305" i="2" s="1"/>
  <c r="L304" i="2"/>
  <c r="M304" i="2" s="1"/>
  <c r="L301" i="2"/>
  <c r="M301" i="2" s="1"/>
  <c r="L293" i="2"/>
  <c r="M293" i="2" s="1"/>
  <c r="L290" i="2"/>
  <c r="M290" i="2" s="1"/>
  <c r="L288" i="2"/>
  <c r="M288" i="2" s="1"/>
  <c r="L287" i="2"/>
  <c r="M287" i="2" s="1"/>
  <c r="L286" i="2"/>
  <c r="M286" i="2" s="1"/>
  <c r="L300" i="2"/>
  <c r="M300" i="2" s="1"/>
  <c r="L299" i="2"/>
  <c r="M299" i="2" s="1"/>
  <c r="L298" i="2"/>
  <c r="M298" i="2" s="1"/>
  <c r="L297" i="2"/>
  <c r="M297" i="2" s="1"/>
  <c r="L296" i="2"/>
  <c r="M296" i="2" s="1"/>
  <c r="L295" i="2"/>
  <c r="M295" i="2" s="1"/>
  <c r="L294" i="2"/>
  <c r="M294" i="2" s="1"/>
  <c r="L292" i="2"/>
  <c r="M292" i="2" s="1"/>
  <c r="L291" i="2"/>
  <c r="M291" i="2" s="1"/>
  <c r="L289" i="2"/>
  <c r="M289" i="2" s="1"/>
  <c r="L281" i="2"/>
  <c r="M281" i="2" s="1"/>
  <c r="L285" i="2"/>
  <c r="M285" i="2" s="1"/>
  <c r="L283" i="2"/>
  <c r="M283" i="2" s="1"/>
  <c r="L280" i="2"/>
  <c r="M280" i="2" s="1"/>
  <c r="L277" i="2"/>
  <c r="M277" i="2" s="1"/>
  <c r="L276" i="2"/>
  <c r="M276" i="2" s="1"/>
  <c r="L275" i="2"/>
  <c r="M275" i="2" s="1"/>
  <c r="L274" i="2"/>
  <c r="M274" i="2" s="1"/>
  <c r="L273" i="2"/>
  <c r="M273" i="2" s="1"/>
  <c r="L272" i="2"/>
  <c r="M272" i="2" s="1"/>
  <c r="L271" i="2"/>
  <c r="M271" i="2" s="1"/>
  <c r="L270" i="2"/>
  <c r="M270" i="2" s="1"/>
  <c r="L279" i="2"/>
  <c r="M279" i="2" s="1"/>
  <c r="L278" i="2"/>
  <c r="M278" i="2" s="1"/>
  <c r="P375" i="2"/>
  <c r="Q375" i="2" s="1"/>
  <c r="P374" i="2"/>
  <c r="Q374" i="2" s="1"/>
  <c r="P381" i="2"/>
  <c r="Q381" i="2" s="1"/>
  <c r="P379" i="2"/>
  <c r="Q379" i="2" s="1"/>
  <c r="P372" i="2"/>
  <c r="Q372" i="2" s="1"/>
  <c r="P371" i="2"/>
  <c r="Q371" i="2" s="1"/>
  <c r="P393" i="2"/>
  <c r="Q393" i="2" s="1"/>
  <c r="P392" i="2"/>
  <c r="Q392" i="2" s="1"/>
  <c r="P377" i="2"/>
  <c r="Q377" i="2" s="1"/>
  <c r="P376" i="2"/>
  <c r="Q376" i="2" s="1"/>
  <c r="P368" i="2"/>
  <c r="Q368" i="2" s="1"/>
  <c r="P366" i="2"/>
  <c r="Q366" i="2" s="1"/>
  <c r="P357" i="2"/>
  <c r="Q357" i="2" s="1"/>
  <c r="P355" i="2"/>
  <c r="Q355" i="2" s="1"/>
  <c r="P391" i="2"/>
  <c r="Q391" i="2" s="1"/>
  <c r="P390" i="2"/>
  <c r="Q390" i="2" s="1"/>
  <c r="P389" i="2"/>
  <c r="Q389" i="2" s="1"/>
  <c r="P388" i="2"/>
  <c r="Q388" i="2" s="1"/>
  <c r="P383" i="2"/>
  <c r="Q383" i="2" s="1"/>
  <c r="P382" i="2"/>
  <c r="Q382" i="2" s="1"/>
  <c r="P380" i="2"/>
  <c r="Q380" i="2" s="1"/>
  <c r="P378" i="2"/>
  <c r="Q378" i="2" s="1"/>
  <c r="P373" i="2"/>
  <c r="Q373" i="2" s="1"/>
  <c r="P349" i="2"/>
  <c r="Q349" i="2" s="1"/>
  <c r="P352" i="2"/>
  <c r="Q352" i="2" s="1"/>
  <c r="P350" i="2"/>
  <c r="Q350" i="2" s="1"/>
  <c r="P347" i="2"/>
  <c r="Q347" i="2" s="1"/>
  <c r="P341" i="2"/>
  <c r="Q341" i="2" s="1"/>
  <c r="P339" i="2"/>
  <c r="Q339" i="2" s="1"/>
  <c r="P367" i="2"/>
  <c r="Q367" i="2" s="1"/>
  <c r="P365" i="2"/>
  <c r="Q365" i="2" s="1"/>
  <c r="P364" i="2"/>
  <c r="Q364" i="2" s="1"/>
  <c r="P363" i="2"/>
  <c r="Q363" i="2" s="1"/>
  <c r="P362" i="2"/>
  <c r="Q362" i="2" s="1"/>
  <c r="P361" i="2"/>
  <c r="Q361" i="2" s="1"/>
  <c r="P358" i="2"/>
  <c r="Q358" i="2" s="1"/>
  <c r="P356" i="2"/>
  <c r="Q356" i="2" s="1"/>
  <c r="P354" i="2"/>
  <c r="Q354" i="2" s="1"/>
  <c r="P353" i="2"/>
  <c r="Q353" i="2" s="1"/>
  <c r="P351" i="2"/>
  <c r="Q351" i="2" s="1"/>
  <c r="P348" i="2"/>
  <c r="Q348" i="2" s="1"/>
  <c r="P337" i="2"/>
  <c r="Q337" i="2" s="1"/>
  <c r="P343" i="2"/>
  <c r="Q343" i="2" s="1"/>
  <c r="P336" i="2"/>
  <c r="Q336" i="2" s="1"/>
  <c r="P335" i="2"/>
  <c r="Q335" i="2" s="1"/>
  <c r="P334" i="2"/>
  <c r="Q334" i="2" s="1"/>
  <c r="P333" i="2"/>
  <c r="Q333" i="2" s="1"/>
  <c r="P330" i="2"/>
  <c r="Q330" i="2" s="1"/>
  <c r="P329" i="2"/>
  <c r="Q329" i="2" s="1"/>
  <c r="P326" i="2"/>
  <c r="Q326" i="2" s="1"/>
  <c r="P322" i="2"/>
  <c r="Q322" i="2" s="1"/>
  <c r="P318" i="2"/>
  <c r="Q318" i="2" s="1"/>
  <c r="P316" i="2"/>
  <c r="Q316" i="2" s="1"/>
  <c r="P314" i="2"/>
  <c r="Q314" i="2" s="1"/>
  <c r="P308" i="2"/>
  <c r="Q308" i="2" s="1"/>
  <c r="P307" i="2"/>
  <c r="Q307" i="2" s="1"/>
  <c r="P306" i="2"/>
  <c r="Q306" i="2" s="1"/>
  <c r="P344" i="2"/>
  <c r="Q344" i="2" s="1"/>
  <c r="P342" i="2"/>
  <c r="Q342" i="2" s="1"/>
  <c r="P340" i="2"/>
  <c r="Q340" i="2" s="1"/>
  <c r="P338" i="2"/>
  <c r="Q338" i="2" s="1"/>
  <c r="P309" i="2"/>
  <c r="Q309" i="2" s="1"/>
  <c r="P310" i="2"/>
  <c r="Q310" i="2" s="1"/>
  <c r="P305" i="2"/>
  <c r="Q305" i="2" s="1"/>
  <c r="P304" i="2"/>
  <c r="Q304" i="2" s="1"/>
  <c r="P284" i="2"/>
  <c r="Q284" i="2" s="1"/>
  <c r="P282" i="2"/>
  <c r="Q282" i="2" s="1"/>
  <c r="P332" i="2"/>
  <c r="Q332" i="2" s="1"/>
  <c r="P331" i="2"/>
  <c r="Q331" i="2" s="1"/>
  <c r="P328" i="2"/>
  <c r="Q328" i="2" s="1"/>
  <c r="P327" i="2"/>
  <c r="Q327" i="2" s="1"/>
  <c r="P325" i="2"/>
  <c r="Q325" i="2" s="1"/>
  <c r="P324" i="2"/>
  <c r="Q324" i="2" s="1"/>
  <c r="P321" i="2"/>
  <c r="Q321" i="2" s="1"/>
  <c r="P320" i="2"/>
  <c r="Q320" i="2" s="1"/>
  <c r="P319" i="2"/>
  <c r="Q319" i="2" s="1"/>
  <c r="P317" i="2"/>
  <c r="Q317" i="2" s="1"/>
  <c r="P315" i="2"/>
  <c r="Q315" i="2" s="1"/>
  <c r="P313" i="2"/>
  <c r="Q313" i="2" s="1"/>
  <c r="P312" i="2"/>
  <c r="Q312" i="2" s="1"/>
  <c r="P311" i="2"/>
  <c r="Q311" i="2" s="1"/>
  <c r="P301" i="2"/>
  <c r="Q301" i="2" s="1"/>
  <c r="P293" i="2"/>
  <c r="Q293" i="2" s="1"/>
  <c r="P290" i="2"/>
  <c r="Q290" i="2" s="1"/>
  <c r="P288" i="2"/>
  <c r="Q288" i="2" s="1"/>
  <c r="P287" i="2"/>
  <c r="Q287" i="2" s="1"/>
  <c r="P286" i="2"/>
  <c r="Q286" i="2" s="1"/>
  <c r="P285" i="2"/>
  <c r="Q285" i="2" s="1"/>
  <c r="P283" i="2"/>
  <c r="Q283" i="2" s="1"/>
  <c r="P280" i="2"/>
  <c r="Q280" i="2" s="1"/>
  <c r="P300" i="2"/>
  <c r="Q300" i="2" s="1"/>
  <c r="P299" i="2"/>
  <c r="Q299" i="2" s="1"/>
  <c r="P298" i="2"/>
  <c r="Q298" i="2" s="1"/>
  <c r="P297" i="2"/>
  <c r="Q297" i="2" s="1"/>
  <c r="P296" i="2"/>
  <c r="Q296" i="2" s="1"/>
  <c r="P295" i="2"/>
  <c r="Q295" i="2" s="1"/>
  <c r="P294" i="2"/>
  <c r="Q294" i="2" s="1"/>
  <c r="P292" i="2"/>
  <c r="Q292" i="2" s="1"/>
  <c r="P291" i="2"/>
  <c r="Q291" i="2" s="1"/>
  <c r="P289" i="2"/>
  <c r="Q289" i="2" s="1"/>
  <c r="P281" i="2"/>
  <c r="Q281" i="2" s="1"/>
  <c r="P277" i="2"/>
  <c r="Q277" i="2" s="1"/>
  <c r="P279" i="2"/>
  <c r="Q279" i="2" s="1"/>
  <c r="P278" i="2"/>
  <c r="Q278" i="2" s="1"/>
  <c r="P276" i="2"/>
  <c r="Q276" i="2" s="1"/>
  <c r="P275" i="2"/>
  <c r="Q275" i="2" s="1"/>
  <c r="P274" i="2"/>
  <c r="Q274" i="2" s="1"/>
  <c r="P273" i="2"/>
  <c r="Q273" i="2" s="1"/>
  <c r="P272" i="2"/>
  <c r="Q272" i="2" s="1"/>
  <c r="P271" i="2"/>
  <c r="Q271" i="2" s="1"/>
  <c r="P270" i="2"/>
  <c r="Q270" i="2" s="1"/>
  <c r="J390" i="2"/>
  <c r="K390" i="2" s="1"/>
  <c r="J389" i="2"/>
  <c r="K389" i="2" s="1"/>
  <c r="J388" i="2"/>
  <c r="K388" i="2" s="1"/>
  <c r="J383" i="2"/>
  <c r="K383" i="2" s="1"/>
  <c r="J382" i="2"/>
  <c r="K382" i="2" s="1"/>
  <c r="J381" i="2"/>
  <c r="K381" i="2" s="1"/>
  <c r="J380" i="2"/>
  <c r="K380" i="2" s="1"/>
  <c r="J379" i="2"/>
  <c r="K379" i="2" s="1"/>
  <c r="J378" i="2"/>
  <c r="K378" i="2" s="1"/>
  <c r="J372" i="2"/>
  <c r="K372" i="2" s="1"/>
  <c r="J392" i="2"/>
  <c r="K392" i="2" s="1"/>
  <c r="J376" i="2"/>
  <c r="K376" i="2" s="1"/>
  <c r="J375" i="2"/>
  <c r="K375" i="2" s="1"/>
  <c r="J374" i="2"/>
  <c r="K374" i="2" s="1"/>
  <c r="J393" i="2"/>
  <c r="K393" i="2" s="1"/>
  <c r="J391" i="2"/>
  <c r="K391" i="2" s="1"/>
  <c r="J373" i="2"/>
  <c r="K373" i="2" s="1"/>
  <c r="J349" i="2"/>
  <c r="K349" i="2" s="1"/>
  <c r="J377" i="2"/>
  <c r="K377" i="2" s="1"/>
  <c r="J371" i="2"/>
  <c r="K371" i="2" s="1"/>
  <c r="J368" i="2"/>
  <c r="K368" i="2" s="1"/>
  <c r="J367" i="2"/>
  <c r="K367" i="2" s="1"/>
  <c r="J366" i="2"/>
  <c r="K366" i="2" s="1"/>
  <c r="J365" i="2"/>
  <c r="K365" i="2" s="1"/>
  <c r="J364" i="2"/>
  <c r="K364" i="2" s="1"/>
  <c r="J363" i="2"/>
  <c r="K363" i="2" s="1"/>
  <c r="J362" i="2"/>
  <c r="K362" i="2" s="1"/>
  <c r="J361" i="2"/>
  <c r="K361" i="2" s="1"/>
  <c r="J358" i="2"/>
  <c r="K358" i="2" s="1"/>
  <c r="J357" i="2"/>
  <c r="K357" i="2" s="1"/>
  <c r="J356" i="2"/>
  <c r="K356" i="2" s="1"/>
  <c r="J355" i="2"/>
  <c r="K355" i="2" s="1"/>
  <c r="J354" i="2"/>
  <c r="K354" i="2" s="1"/>
  <c r="J353" i="2"/>
  <c r="K353" i="2" s="1"/>
  <c r="J351" i="2"/>
  <c r="K351" i="2" s="1"/>
  <c r="J348" i="2"/>
  <c r="K348" i="2" s="1"/>
  <c r="J344" i="2"/>
  <c r="K344" i="2" s="1"/>
  <c r="J341" i="2"/>
  <c r="K341" i="2" s="1"/>
  <c r="J339" i="2"/>
  <c r="K339" i="2" s="1"/>
  <c r="J337" i="2"/>
  <c r="K337" i="2" s="1"/>
  <c r="J352" i="2"/>
  <c r="K352" i="2" s="1"/>
  <c r="J350" i="2"/>
  <c r="K350" i="2" s="1"/>
  <c r="J347" i="2"/>
  <c r="K347" i="2" s="1"/>
  <c r="J342" i="2"/>
  <c r="K342" i="2" s="1"/>
  <c r="J340" i="2"/>
  <c r="K340" i="2" s="1"/>
  <c r="J338" i="2"/>
  <c r="K338" i="2" s="1"/>
  <c r="J309" i="2"/>
  <c r="K309" i="2" s="1"/>
  <c r="J308" i="2"/>
  <c r="K308" i="2" s="1"/>
  <c r="J343" i="2"/>
  <c r="K343" i="2" s="1"/>
  <c r="J336" i="2"/>
  <c r="K336" i="2" s="1"/>
  <c r="J335" i="2"/>
  <c r="K335" i="2" s="1"/>
  <c r="J334" i="2"/>
  <c r="K334" i="2" s="1"/>
  <c r="J333" i="2"/>
  <c r="K333" i="2" s="1"/>
  <c r="J332" i="2"/>
  <c r="K332" i="2" s="1"/>
  <c r="J331" i="2"/>
  <c r="K331" i="2" s="1"/>
  <c r="J330" i="2"/>
  <c r="K330" i="2" s="1"/>
  <c r="J329" i="2"/>
  <c r="K329" i="2" s="1"/>
  <c r="J328" i="2"/>
  <c r="K328" i="2" s="1"/>
  <c r="J327" i="2"/>
  <c r="K327" i="2" s="1"/>
  <c r="J326" i="2"/>
  <c r="K326" i="2" s="1"/>
  <c r="J325" i="2"/>
  <c r="K325" i="2" s="1"/>
  <c r="J324" i="2"/>
  <c r="K324" i="2" s="1"/>
  <c r="J322" i="2"/>
  <c r="K322" i="2" s="1"/>
  <c r="J321" i="2"/>
  <c r="K321" i="2" s="1"/>
  <c r="J320" i="2"/>
  <c r="K320" i="2" s="1"/>
  <c r="J319" i="2"/>
  <c r="K319" i="2" s="1"/>
  <c r="J318" i="2"/>
  <c r="K318" i="2" s="1"/>
  <c r="J317" i="2"/>
  <c r="K317" i="2" s="1"/>
  <c r="J316" i="2"/>
  <c r="K316" i="2" s="1"/>
  <c r="J315" i="2"/>
  <c r="K315" i="2" s="1"/>
  <c r="J314" i="2"/>
  <c r="K314" i="2" s="1"/>
  <c r="J313" i="2"/>
  <c r="K313" i="2" s="1"/>
  <c r="J312" i="2"/>
  <c r="K312" i="2" s="1"/>
  <c r="J311" i="2"/>
  <c r="K311" i="2" s="1"/>
  <c r="J307" i="2"/>
  <c r="K307" i="2" s="1"/>
  <c r="J306" i="2"/>
  <c r="K306" i="2" s="1"/>
  <c r="J301" i="2"/>
  <c r="K301" i="2" s="1"/>
  <c r="J300" i="2"/>
  <c r="K300" i="2" s="1"/>
  <c r="J299" i="2"/>
  <c r="K299" i="2" s="1"/>
  <c r="J298" i="2"/>
  <c r="K298" i="2" s="1"/>
  <c r="J297" i="2"/>
  <c r="K297" i="2" s="1"/>
  <c r="J296" i="2"/>
  <c r="K296" i="2" s="1"/>
  <c r="J295" i="2"/>
  <c r="K295" i="2" s="1"/>
  <c r="J294" i="2"/>
  <c r="K294" i="2" s="1"/>
  <c r="J293" i="2"/>
  <c r="K293" i="2" s="1"/>
  <c r="J292" i="2"/>
  <c r="K292" i="2" s="1"/>
  <c r="J291" i="2"/>
  <c r="K291" i="2" s="1"/>
  <c r="J290" i="2"/>
  <c r="K290" i="2" s="1"/>
  <c r="J289" i="2"/>
  <c r="K289" i="2" s="1"/>
  <c r="J288" i="2"/>
  <c r="K288" i="2" s="1"/>
  <c r="J287" i="2"/>
  <c r="K287" i="2" s="1"/>
  <c r="J286" i="2"/>
  <c r="K286" i="2" s="1"/>
  <c r="J310" i="2"/>
  <c r="K310" i="2" s="1"/>
  <c r="J305" i="2"/>
  <c r="K305" i="2" s="1"/>
  <c r="J304" i="2"/>
  <c r="K304" i="2" s="1"/>
  <c r="J284" i="2"/>
  <c r="K284" i="2" s="1"/>
  <c r="J282" i="2"/>
  <c r="K282" i="2" s="1"/>
  <c r="J281" i="2"/>
  <c r="K281" i="2" s="1"/>
  <c r="J276" i="2"/>
  <c r="K276" i="2" s="1"/>
  <c r="J275" i="2"/>
  <c r="K275" i="2" s="1"/>
  <c r="J274" i="2"/>
  <c r="K274" i="2" s="1"/>
  <c r="J273" i="2"/>
  <c r="K273" i="2" s="1"/>
  <c r="J272" i="2"/>
  <c r="K272" i="2" s="1"/>
  <c r="J271" i="2"/>
  <c r="K271" i="2" s="1"/>
  <c r="J270" i="2"/>
  <c r="K270" i="2" s="1"/>
  <c r="J285" i="2"/>
  <c r="K285" i="2" s="1"/>
  <c r="J283" i="2"/>
  <c r="K283" i="2" s="1"/>
  <c r="J280" i="2"/>
  <c r="K280" i="2" s="1"/>
  <c r="J279" i="2"/>
  <c r="K279" i="2" s="1"/>
  <c r="J278" i="2"/>
  <c r="K278" i="2" s="1"/>
  <c r="J277" i="2"/>
  <c r="K277" i="2" s="1"/>
  <c r="N392" i="2"/>
  <c r="O392" i="2" s="1"/>
  <c r="N381" i="2"/>
  <c r="O381" i="2" s="1"/>
  <c r="N379" i="2"/>
  <c r="O379" i="2" s="1"/>
  <c r="N377" i="2"/>
  <c r="O377" i="2" s="1"/>
  <c r="N376" i="2"/>
  <c r="O376" i="2" s="1"/>
  <c r="N372" i="2"/>
  <c r="O372" i="2" s="1"/>
  <c r="N391" i="2"/>
  <c r="O391" i="2" s="1"/>
  <c r="N390" i="2"/>
  <c r="O390" i="2" s="1"/>
  <c r="N389" i="2"/>
  <c r="O389" i="2" s="1"/>
  <c r="N388" i="2"/>
  <c r="O388" i="2" s="1"/>
  <c r="N383" i="2"/>
  <c r="O383" i="2" s="1"/>
  <c r="N382" i="2"/>
  <c r="O382" i="2" s="1"/>
  <c r="N380" i="2"/>
  <c r="O380" i="2" s="1"/>
  <c r="N378" i="2"/>
  <c r="O378" i="2" s="1"/>
  <c r="N375" i="2"/>
  <c r="O375" i="2" s="1"/>
  <c r="N374" i="2"/>
  <c r="O374" i="2" s="1"/>
  <c r="N393" i="2"/>
  <c r="O393" i="2" s="1"/>
  <c r="N371" i="2"/>
  <c r="O371" i="2" s="1"/>
  <c r="N367" i="2"/>
  <c r="O367" i="2" s="1"/>
  <c r="N365" i="2"/>
  <c r="O365" i="2" s="1"/>
  <c r="N364" i="2"/>
  <c r="O364" i="2" s="1"/>
  <c r="N363" i="2"/>
  <c r="O363" i="2" s="1"/>
  <c r="N362" i="2"/>
  <c r="O362" i="2" s="1"/>
  <c r="N361" i="2"/>
  <c r="O361" i="2" s="1"/>
  <c r="N358" i="2"/>
  <c r="O358" i="2" s="1"/>
  <c r="N356" i="2"/>
  <c r="O356" i="2" s="1"/>
  <c r="N354" i="2"/>
  <c r="O354" i="2" s="1"/>
  <c r="N353" i="2"/>
  <c r="O353" i="2" s="1"/>
  <c r="N349" i="2"/>
  <c r="O349" i="2" s="1"/>
  <c r="N373" i="2"/>
  <c r="O373" i="2" s="1"/>
  <c r="N368" i="2"/>
  <c r="O368" i="2" s="1"/>
  <c r="N366" i="2"/>
  <c r="O366" i="2" s="1"/>
  <c r="N357" i="2"/>
  <c r="O357" i="2" s="1"/>
  <c r="N355" i="2"/>
  <c r="O355" i="2" s="1"/>
  <c r="N352" i="2"/>
  <c r="O352" i="2" s="1"/>
  <c r="N350" i="2"/>
  <c r="O350" i="2" s="1"/>
  <c r="N347" i="2"/>
  <c r="O347" i="2" s="1"/>
  <c r="N343" i="2"/>
  <c r="O343" i="2" s="1"/>
  <c r="N337" i="2"/>
  <c r="O337" i="2" s="1"/>
  <c r="N351" i="2"/>
  <c r="O351" i="2" s="1"/>
  <c r="N348" i="2"/>
  <c r="O348" i="2" s="1"/>
  <c r="N344" i="2"/>
  <c r="O344" i="2" s="1"/>
  <c r="N341" i="2"/>
  <c r="O341" i="2" s="1"/>
  <c r="N339" i="2"/>
  <c r="O339" i="2" s="1"/>
  <c r="N336" i="2"/>
  <c r="O336" i="2" s="1"/>
  <c r="N332" i="2"/>
  <c r="O332" i="2" s="1"/>
  <c r="N331" i="2"/>
  <c r="O331" i="2" s="1"/>
  <c r="N328" i="2"/>
  <c r="O328" i="2" s="1"/>
  <c r="N327" i="2"/>
  <c r="O327" i="2" s="1"/>
  <c r="N325" i="2"/>
  <c r="O325" i="2" s="1"/>
  <c r="N324" i="2"/>
  <c r="O324" i="2" s="1"/>
  <c r="N321" i="2"/>
  <c r="O321" i="2" s="1"/>
  <c r="N320" i="2"/>
  <c r="O320" i="2" s="1"/>
  <c r="N319" i="2"/>
  <c r="O319" i="2" s="1"/>
  <c r="N317" i="2"/>
  <c r="O317" i="2" s="1"/>
  <c r="N315" i="2"/>
  <c r="O315" i="2" s="1"/>
  <c r="N313" i="2"/>
  <c r="O313" i="2" s="1"/>
  <c r="N312" i="2"/>
  <c r="O312" i="2" s="1"/>
  <c r="N311" i="2"/>
  <c r="O311" i="2" s="1"/>
  <c r="N309" i="2"/>
  <c r="O309" i="2" s="1"/>
  <c r="N342" i="2"/>
  <c r="O342" i="2" s="1"/>
  <c r="N340" i="2"/>
  <c r="O340" i="2" s="1"/>
  <c r="N338" i="2"/>
  <c r="O338" i="2" s="1"/>
  <c r="N335" i="2"/>
  <c r="O335" i="2" s="1"/>
  <c r="N334" i="2"/>
  <c r="O334" i="2" s="1"/>
  <c r="N333" i="2"/>
  <c r="O333" i="2" s="1"/>
  <c r="N330" i="2"/>
  <c r="O330" i="2" s="1"/>
  <c r="N329" i="2"/>
  <c r="O329" i="2" s="1"/>
  <c r="N326" i="2"/>
  <c r="O326" i="2" s="1"/>
  <c r="N322" i="2"/>
  <c r="O322" i="2" s="1"/>
  <c r="N318" i="2"/>
  <c r="O318" i="2" s="1"/>
  <c r="N316" i="2"/>
  <c r="O316" i="2" s="1"/>
  <c r="N314" i="2"/>
  <c r="O314" i="2" s="1"/>
  <c r="N310" i="2"/>
  <c r="O310" i="2" s="1"/>
  <c r="N308" i="2"/>
  <c r="O308" i="2" s="1"/>
  <c r="N307" i="2"/>
  <c r="O307" i="2" s="1"/>
  <c r="N306" i="2"/>
  <c r="O306" i="2" s="1"/>
  <c r="N305" i="2"/>
  <c r="O305" i="2" s="1"/>
  <c r="N304" i="2"/>
  <c r="O304" i="2" s="1"/>
  <c r="N301" i="2"/>
  <c r="O301" i="2" s="1"/>
  <c r="N293" i="2"/>
  <c r="O293" i="2" s="1"/>
  <c r="N290" i="2"/>
  <c r="O290" i="2" s="1"/>
  <c r="N288" i="2"/>
  <c r="O288" i="2" s="1"/>
  <c r="N287" i="2"/>
  <c r="O287" i="2" s="1"/>
  <c r="N286" i="2"/>
  <c r="O286" i="2" s="1"/>
  <c r="N300" i="2"/>
  <c r="O300" i="2" s="1"/>
  <c r="N299" i="2"/>
  <c r="O299" i="2" s="1"/>
  <c r="N298" i="2"/>
  <c r="O298" i="2" s="1"/>
  <c r="N297" i="2"/>
  <c r="O297" i="2" s="1"/>
  <c r="N296" i="2"/>
  <c r="O296" i="2" s="1"/>
  <c r="N295" i="2"/>
  <c r="O295" i="2" s="1"/>
  <c r="N294" i="2"/>
  <c r="O294" i="2" s="1"/>
  <c r="N292" i="2"/>
  <c r="O292" i="2" s="1"/>
  <c r="N291" i="2"/>
  <c r="O291" i="2" s="1"/>
  <c r="N289" i="2"/>
  <c r="O289" i="2" s="1"/>
  <c r="N284" i="2"/>
  <c r="O284" i="2" s="1"/>
  <c r="N282" i="2"/>
  <c r="O282" i="2" s="1"/>
  <c r="N285" i="2"/>
  <c r="O285" i="2" s="1"/>
  <c r="N283" i="2"/>
  <c r="O283" i="2" s="1"/>
  <c r="N280" i="2"/>
  <c r="O280" i="2" s="1"/>
  <c r="N279" i="2"/>
  <c r="O279" i="2" s="1"/>
  <c r="N278" i="2"/>
  <c r="O278" i="2" s="1"/>
  <c r="N277" i="2"/>
  <c r="O277" i="2" s="1"/>
  <c r="N281" i="2"/>
  <c r="O281" i="2" s="1"/>
  <c r="N276" i="2"/>
  <c r="O276" i="2" s="1"/>
  <c r="N275" i="2"/>
  <c r="O275" i="2" s="1"/>
  <c r="N274" i="2"/>
  <c r="O274" i="2" s="1"/>
  <c r="N273" i="2"/>
  <c r="O273" i="2" s="1"/>
  <c r="N272" i="2"/>
  <c r="O272" i="2" s="1"/>
  <c r="N271" i="2"/>
  <c r="O271" i="2" s="1"/>
  <c r="N270" i="2"/>
  <c r="O270" i="2" s="1"/>
  <c r="R391" i="2"/>
  <c r="S391" i="2" s="1"/>
  <c r="R390" i="2"/>
  <c r="S390" i="2" s="1"/>
  <c r="R389" i="2"/>
  <c r="S389" i="2" s="1"/>
  <c r="R388" i="2"/>
  <c r="S388" i="2" s="1"/>
  <c r="R383" i="2"/>
  <c r="S383" i="2" s="1"/>
  <c r="R382" i="2"/>
  <c r="S382" i="2" s="1"/>
  <c r="R381" i="2"/>
  <c r="S381" i="2" s="1"/>
  <c r="R380" i="2"/>
  <c r="S380" i="2" s="1"/>
  <c r="R379" i="2"/>
  <c r="S379" i="2" s="1"/>
  <c r="R378" i="2"/>
  <c r="S378" i="2" s="1"/>
  <c r="R372" i="2"/>
  <c r="S372" i="2" s="1"/>
  <c r="R392" i="2"/>
  <c r="S392" i="2" s="1"/>
  <c r="R377" i="2"/>
  <c r="S377" i="2" s="1"/>
  <c r="R376" i="2"/>
  <c r="S376" i="2" s="1"/>
  <c r="R375" i="2"/>
  <c r="S375" i="2" s="1"/>
  <c r="R374" i="2"/>
  <c r="S374" i="2" s="1"/>
  <c r="R373" i="2"/>
  <c r="S373" i="2" s="1"/>
  <c r="R352" i="2"/>
  <c r="S352" i="2" s="1"/>
  <c r="R349" i="2"/>
  <c r="S349" i="2" s="1"/>
  <c r="R393" i="2"/>
  <c r="S393" i="2" s="1"/>
  <c r="R371" i="2"/>
  <c r="S371" i="2" s="1"/>
  <c r="R368" i="2"/>
  <c r="S368" i="2" s="1"/>
  <c r="R367" i="2"/>
  <c r="S367" i="2" s="1"/>
  <c r="R366" i="2"/>
  <c r="S366" i="2" s="1"/>
  <c r="R365" i="2"/>
  <c r="S365" i="2" s="1"/>
  <c r="R364" i="2"/>
  <c r="S364" i="2" s="1"/>
  <c r="R363" i="2"/>
  <c r="S363" i="2" s="1"/>
  <c r="R362" i="2"/>
  <c r="S362" i="2" s="1"/>
  <c r="R361" i="2"/>
  <c r="S361" i="2" s="1"/>
  <c r="R358" i="2"/>
  <c r="S358" i="2" s="1"/>
  <c r="R357" i="2"/>
  <c r="S357" i="2" s="1"/>
  <c r="R356" i="2"/>
  <c r="S356" i="2" s="1"/>
  <c r="R355" i="2"/>
  <c r="S355" i="2" s="1"/>
  <c r="R354" i="2"/>
  <c r="S354" i="2" s="1"/>
  <c r="R353" i="2"/>
  <c r="S353" i="2" s="1"/>
  <c r="R347" i="2"/>
  <c r="S347" i="2" s="1"/>
  <c r="R351" i="2"/>
  <c r="S351" i="2" s="1"/>
  <c r="R348" i="2"/>
  <c r="S348" i="2" s="1"/>
  <c r="R344" i="2"/>
  <c r="S344" i="2" s="1"/>
  <c r="R337" i="2"/>
  <c r="S337" i="2" s="1"/>
  <c r="R350" i="2"/>
  <c r="S350" i="2" s="1"/>
  <c r="R343" i="2"/>
  <c r="S343" i="2" s="1"/>
  <c r="R341" i="2"/>
  <c r="S341" i="2" s="1"/>
  <c r="R339" i="2"/>
  <c r="S339" i="2" s="1"/>
  <c r="R342" i="2"/>
  <c r="S342" i="2" s="1"/>
  <c r="R340" i="2"/>
  <c r="S340" i="2" s="1"/>
  <c r="R338" i="2"/>
  <c r="S338" i="2" s="1"/>
  <c r="R310" i="2"/>
  <c r="S310" i="2" s="1"/>
  <c r="R309" i="2"/>
  <c r="S309" i="2" s="1"/>
  <c r="R336" i="2"/>
  <c r="S336" i="2" s="1"/>
  <c r="R335" i="2"/>
  <c r="S335" i="2" s="1"/>
  <c r="R334" i="2"/>
  <c r="S334" i="2" s="1"/>
  <c r="R333" i="2"/>
  <c r="S333" i="2" s="1"/>
  <c r="R332" i="2"/>
  <c r="S332" i="2" s="1"/>
  <c r="R331" i="2"/>
  <c r="S331" i="2" s="1"/>
  <c r="R330" i="2"/>
  <c r="S330" i="2" s="1"/>
  <c r="R329" i="2"/>
  <c r="S329" i="2" s="1"/>
  <c r="R328" i="2"/>
  <c r="S328" i="2" s="1"/>
  <c r="R327" i="2"/>
  <c r="S327" i="2" s="1"/>
  <c r="R326" i="2"/>
  <c r="S326" i="2" s="1"/>
  <c r="R325" i="2"/>
  <c r="S325" i="2" s="1"/>
  <c r="R324" i="2"/>
  <c r="S324" i="2" s="1"/>
  <c r="R322" i="2"/>
  <c r="S322" i="2" s="1"/>
  <c r="R321" i="2"/>
  <c r="S321" i="2" s="1"/>
  <c r="R320" i="2"/>
  <c r="S320" i="2" s="1"/>
  <c r="R319" i="2"/>
  <c r="S319" i="2" s="1"/>
  <c r="R318" i="2"/>
  <c r="S318" i="2" s="1"/>
  <c r="R317" i="2"/>
  <c r="S317" i="2" s="1"/>
  <c r="R316" i="2"/>
  <c r="S316" i="2" s="1"/>
  <c r="R315" i="2"/>
  <c r="S315" i="2" s="1"/>
  <c r="R314" i="2"/>
  <c r="S314" i="2" s="1"/>
  <c r="R313" i="2"/>
  <c r="S313" i="2" s="1"/>
  <c r="R312" i="2"/>
  <c r="S312" i="2" s="1"/>
  <c r="R311" i="2"/>
  <c r="S311" i="2" s="1"/>
  <c r="R308" i="2"/>
  <c r="S308" i="2" s="1"/>
  <c r="R307" i="2"/>
  <c r="S307" i="2" s="1"/>
  <c r="R306" i="2"/>
  <c r="S306" i="2" s="1"/>
  <c r="R304" i="2"/>
  <c r="S304" i="2" s="1"/>
  <c r="R301" i="2"/>
  <c r="S301" i="2" s="1"/>
  <c r="R300" i="2"/>
  <c r="S300" i="2" s="1"/>
  <c r="R299" i="2"/>
  <c r="S299" i="2" s="1"/>
  <c r="R298" i="2"/>
  <c r="S298" i="2" s="1"/>
  <c r="R297" i="2"/>
  <c r="S297" i="2" s="1"/>
  <c r="R296" i="2"/>
  <c r="S296" i="2" s="1"/>
  <c r="R295" i="2"/>
  <c r="S295" i="2" s="1"/>
  <c r="R294" i="2"/>
  <c r="S294" i="2" s="1"/>
  <c r="R293" i="2"/>
  <c r="S293" i="2" s="1"/>
  <c r="R292" i="2"/>
  <c r="S292" i="2" s="1"/>
  <c r="R291" i="2"/>
  <c r="S291" i="2" s="1"/>
  <c r="R290" i="2"/>
  <c r="S290" i="2" s="1"/>
  <c r="R289" i="2"/>
  <c r="S289" i="2" s="1"/>
  <c r="R288" i="2"/>
  <c r="S288" i="2" s="1"/>
  <c r="R287" i="2"/>
  <c r="S287" i="2" s="1"/>
  <c r="R286" i="2"/>
  <c r="S286" i="2" s="1"/>
  <c r="R305" i="2"/>
  <c r="S305" i="2" s="1"/>
  <c r="R284" i="2"/>
  <c r="S284" i="2" s="1"/>
  <c r="R283" i="2"/>
  <c r="S283" i="2" s="1"/>
  <c r="R282" i="2"/>
  <c r="S282" i="2" s="1"/>
  <c r="R281" i="2"/>
  <c r="S281" i="2" s="1"/>
  <c r="R277" i="2"/>
  <c r="S277" i="2" s="1"/>
  <c r="R276" i="2"/>
  <c r="S276" i="2" s="1"/>
  <c r="R275" i="2"/>
  <c r="S275" i="2" s="1"/>
  <c r="R274" i="2"/>
  <c r="S274" i="2" s="1"/>
  <c r="R273" i="2"/>
  <c r="S273" i="2" s="1"/>
  <c r="R272" i="2"/>
  <c r="S272" i="2" s="1"/>
  <c r="R271" i="2"/>
  <c r="S271" i="2" s="1"/>
  <c r="R270" i="2"/>
  <c r="S270" i="2" s="1"/>
  <c r="R285" i="2"/>
  <c r="S285" i="2" s="1"/>
  <c r="R280" i="2"/>
  <c r="S280" i="2" s="1"/>
  <c r="R279" i="2"/>
  <c r="S279" i="2" s="1"/>
  <c r="R278" i="2"/>
  <c r="S278" i="2" s="1"/>
  <c r="O18" i="3"/>
  <c r="N19" i="3" s="1"/>
  <c r="E17" i="3"/>
  <c r="D18" i="3" s="1"/>
  <c r="J269" i="2"/>
  <c r="K269" i="2" s="1"/>
  <c r="J262" i="2"/>
  <c r="K262" i="2" s="1"/>
  <c r="J251" i="2"/>
  <c r="K251" i="2" s="1"/>
  <c r="J252" i="2"/>
  <c r="K252" i="2" s="1"/>
  <c r="J268" i="2"/>
  <c r="K268" i="2" s="1"/>
  <c r="J267" i="2"/>
  <c r="K267" i="2" s="1"/>
  <c r="J266" i="2"/>
  <c r="K266" i="2" s="1"/>
  <c r="J265" i="2"/>
  <c r="K265" i="2" s="1"/>
  <c r="J264" i="2"/>
  <c r="K264" i="2" s="1"/>
  <c r="J257" i="2"/>
  <c r="K257" i="2" s="1"/>
  <c r="J256" i="2"/>
  <c r="K256" i="2" s="1"/>
  <c r="J254" i="2"/>
  <c r="K254" i="2" s="1"/>
  <c r="J258" i="2"/>
  <c r="K258" i="2" s="1"/>
  <c r="J253" i="2"/>
  <c r="K253" i="2" s="1"/>
  <c r="J250" i="2"/>
  <c r="K250" i="2" s="1"/>
  <c r="J263" i="2"/>
  <c r="K263" i="2" s="1"/>
  <c r="J255" i="2"/>
  <c r="K255" i="2" s="1"/>
  <c r="J249" i="2"/>
  <c r="K249" i="2" s="1"/>
  <c r="J248" i="2"/>
  <c r="K248" i="2" s="1"/>
  <c r="J247" i="2"/>
  <c r="K247" i="2" s="1"/>
  <c r="J246" i="2"/>
  <c r="K246" i="2" s="1"/>
  <c r="J245" i="2"/>
  <c r="K245" i="2" s="1"/>
  <c r="J244" i="2"/>
  <c r="K244" i="2" s="1"/>
  <c r="J243" i="2"/>
  <c r="K243" i="2" s="1"/>
  <c r="J242" i="2"/>
  <c r="K242" i="2" s="1"/>
  <c r="J241" i="2"/>
  <c r="K241" i="2" s="1"/>
  <c r="J240" i="2"/>
  <c r="K240" i="2" s="1"/>
  <c r="J239" i="2"/>
  <c r="K239" i="2" s="1"/>
  <c r="J238" i="2"/>
  <c r="K238" i="2" s="1"/>
  <c r="J237" i="2"/>
  <c r="K237" i="2" s="1"/>
  <c r="J236" i="2"/>
  <c r="K236" i="2" s="1"/>
  <c r="J235" i="2"/>
  <c r="K235" i="2" s="1"/>
  <c r="J234" i="2"/>
  <c r="K234" i="2" s="1"/>
  <c r="J232" i="2"/>
  <c r="K232" i="2" s="1"/>
  <c r="J228" i="2"/>
  <c r="K228" i="2" s="1"/>
  <c r="J229" i="2"/>
  <c r="K229" i="2" s="1"/>
  <c r="J233" i="2"/>
  <c r="K233" i="2" s="1"/>
  <c r="J224" i="2"/>
  <c r="K224" i="2" s="1"/>
  <c r="J223" i="2"/>
  <c r="K223" i="2" s="1"/>
  <c r="J222" i="2"/>
  <c r="K222" i="2" s="1"/>
  <c r="J221" i="2"/>
  <c r="K221" i="2" s="1"/>
  <c r="J220" i="2"/>
  <c r="K220" i="2" s="1"/>
  <c r="J219" i="2"/>
  <c r="K219" i="2" s="1"/>
  <c r="J206" i="2"/>
  <c r="K206" i="2" s="1"/>
  <c r="J205" i="2"/>
  <c r="K205" i="2" s="1"/>
  <c r="J204" i="2"/>
  <c r="K204" i="2" s="1"/>
  <c r="J203" i="2"/>
  <c r="K203" i="2" s="1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4" i="2"/>
  <c r="K194" i="2" s="1"/>
  <c r="J193" i="2"/>
  <c r="K193" i="2" s="1"/>
  <c r="J192" i="2"/>
  <c r="K192" i="2" s="1"/>
  <c r="J230" i="2"/>
  <c r="K230" i="2" s="1"/>
  <c r="J227" i="2"/>
  <c r="K227" i="2" s="1"/>
  <c r="J218" i="2"/>
  <c r="K218" i="2" s="1"/>
  <c r="J217" i="2"/>
  <c r="K217" i="2" s="1"/>
  <c r="J216" i="2"/>
  <c r="K216" i="2" s="1"/>
  <c r="J215" i="2"/>
  <c r="K215" i="2" s="1"/>
  <c r="J214" i="2"/>
  <c r="K214" i="2" s="1"/>
  <c r="J210" i="2"/>
  <c r="K210" i="2" s="1"/>
  <c r="J209" i="2"/>
  <c r="K209" i="2" s="1"/>
  <c r="J208" i="2"/>
  <c r="K208" i="2" s="1"/>
  <c r="J207" i="2"/>
  <c r="K207" i="2" s="1"/>
  <c r="J186" i="2"/>
  <c r="K186" i="2" s="1"/>
  <c r="J191" i="2"/>
  <c r="K191" i="2" s="1"/>
  <c r="J190" i="2"/>
  <c r="K190" i="2" s="1"/>
  <c r="J189" i="2"/>
  <c r="K189" i="2" s="1"/>
  <c r="J188" i="2"/>
  <c r="K188" i="2" s="1"/>
  <c r="J187" i="2"/>
  <c r="K187" i="2" s="1"/>
  <c r="J185" i="2"/>
  <c r="K185" i="2" s="1"/>
  <c r="J184" i="2"/>
  <c r="K184" i="2" s="1"/>
  <c r="J179" i="2"/>
  <c r="K179" i="2" s="1"/>
  <c r="J178" i="2"/>
  <c r="K178" i="2" s="1"/>
  <c r="J177" i="2"/>
  <c r="K177" i="2" s="1"/>
  <c r="J183" i="2"/>
  <c r="K183" i="2" s="1"/>
  <c r="J182" i="2"/>
  <c r="K182" i="2" s="1"/>
  <c r="J181" i="2"/>
  <c r="K181" i="2" s="1"/>
  <c r="J180" i="2"/>
  <c r="K180" i="2" s="1"/>
  <c r="J176" i="2"/>
  <c r="K176" i="2" s="1"/>
  <c r="J171" i="2"/>
  <c r="K171" i="2" s="1"/>
  <c r="J170" i="2"/>
  <c r="K170" i="2" s="1"/>
  <c r="J169" i="2"/>
  <c r="K169" i="2" s="1"/>
  <c r="J168" i="2"/>
  <c r="K168" i="2" s="1"/>
  <c r="J167" i="2"/>
  <c r="K167" i="2" s="1"/>
  <c r="J162" i="2"/>
  <c r="K162" i="2" s="1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K154" i="2" s="1"/>
  <c r="J149" i="2"/>
  <c r="K149" i="2" s="1"/>
  <c r="J175" i="2"/>
  <c r="K175" i="2" s="1"/>
  <c r="J174" i="2"/>
  <c r="K174" i="2" s="1"/>
  <c r="J173" i="2"/>
  <c r="K173" i="2" s="1"/>
  <c r="J172" i="2"/>
  <c r="K172" i="2" s="1"/>
  <c r="J166" i="2"/>
  <c r="K166" i="2" s="1"/>
  <c r="J165" i="2"/>
  <c r="K165" i="2" s="1"/>
  <c r="J164" i="2"/>
  <c r="K164" i="2" s="1"/>
  <c r="J163" i="2"/>
  <c r="K163" i="2" s="1"/>
  <c r="J152" i="2"/>
  <c r="K152" i="2" s="1"/>
  <c r="J150" i="2"/>
  <c r="K150" i="2" s="1"/>
  <c r="J153" i="2"/>
  <c r="K153" i="2" s="1"/>
  <c r="J151" i="2"/>
  <c r="K151" i="2" s="1"/>
  <c r="L268" i="2"/>
  <c r="M268" i="2" s="1"/>
  <c r="L265" i="2"/>
  <c r="M265" i="2" s="1"/>
  <c r="L256" i="2"/>
  <c r="M256" i="2" s="1"/>
  <c r="L254" i="2"/>
  <c r="M254" i="2" s="1"/>
  <c r="L252" i="2"/>
  <c r="M252" i="2" s="1"/>
  <c r="L269" i="2"/>
  <c r="M269" i="2" s="1"/>
  <c r="L267" i="2"/>
  <c r="M267" i="2" s="1"/>
  <c r="L266" i="2"/>
  <c r="M266" i="2" s="1"/>
  <c r="L264" i="2"/>
  <c r="M264" i="2" s="1"/>
  <c r="L258" i="2"/>
  <c r="M258" i="2" s="1"/>
  <c r="L257" i="2"/>
  <c r="M257" i="2" s="1"/>
  <c r="L253" i="2"/>
  <c r="M253" i="2" s="1"/>
  <c r="L251" i="2"/>
  <c r="M251" i="2" s="1"/>
  <c r="L250" i="2"/>
  <c r="M250" i="2" s="1"/>
  <c r="L246" i="2"/>
  <c r="M246" i="2" s="1"/>
  <c r="L244" i="2"/>
  <c r="M244" i="2" s="1"/>
  <c r="L237" i="2"/>
  <c r="M237" i="2" s="1"/>
  <c r="L230" i="2"/>
  <c r="M230" i="2" s="1"/>
  <c r="L263" i="2"/>
  <c r="M263" i="2" s="1"/>
  <c r="L262" i="2"/>
  <c r="M262" i="2" s="1"/>
  <c r="L255" i="2"/>
  <c r="M255" i="2" s="1"/>
  <c r="L228" i="2"/>
  <c r="M228" i="2" s="1"/>
  <c r="L233" i="2"/>
  <c r="M233" i="2" s="1"/>
  <c r="L216" i="2"/>
  <c r="M216" i="2" s="1"/>
  <c r="L215" i="2"/>
  <c r="M215" i="2" s="1"/>
  <c r="L210" i="2"/>
  <c r="M210" i="2" s="1"/>
  <c r="L208" i="2"/>
  <c r="M208" i="2" s="1"/>
  <c r="L207" i="2"/>
  <c r="M207" i="2" s="1"/>
  <c r="L249" i="2"/>
  <c r="M249" i="2" s="1"/>
  <c r="L248" i="2"/>
  <c r="M248" i="2" s="1"/>
  <c r="L247" i="2"/>
  <c r="M247" i="2" s="1"/>
  <c r="L245" i="2"/>
  <c r="M245" i="2" s="1"/>
  <c r="L243" i="2"/>
  <c r="M243" i="2" s="1"/>
  <c r="L242" i="2"/>
  <c r="M242" i="2" s="1"/>
  <c r="L241" i="2"/>
  <c r="M241" i="2" s="1"/>
  <c r="L240" i="2"/>
  <c r="M240" i="2" s="1"/>
  <c r="L239" i="2"/>
  <c r="M239" i="2" s="1"/>
  <c r="L238" i="2"/>
  <c r="M238" i="2" s="1"/>
  <c r="L236" i="2"/>
  <c r="M236" i="2" s="1"/>
  <c r="L235" i="2"/>
  <c r="M235" i="2" s="1"/>
  <c r="L234" i="2"/>
  <c r="M234" i="2" s="1"/>
  <c r="L232" i="2"/>
  <c r="M232" i="2" s="1"/>
  <c r="L229" i="2"/>
  <c r="M229" i="2" s="1"/>
  <c r="L227" i="2"/>
  <c r="M227" i="2" s="1"/>
  <c r="L222" i="2"/>
  <c r="M222" i="2" s="1"/>
  <c r="L220" i="2"/>
  <c r="M220" i="2" s="1"/>
  <c r="L206" i="2"/>
  <c r="M206" i="2" s="1"/>
  <c r="L205" i="2"/>
  <c r="M205" i="2" s="1"/>
  <c r="L202" i="2"/>
  <c r="M202" i="2" s="1"/>
  <c r="L201" i="2"/>
  <c r="M201" i="2" s="1"/>
  <c r="L188" i="2"/>
  <c r="M188" i="2" s="1"/>
  <c r="L185" i="2"/>
  <c r="M185" i="2" s="1"/>
  <c r="L200" i="2"/>
  <c r="M200" i="2" s="1"/>
  <c r="L186" i="2"/>
  <c r="M186" i="2" s="1"/>
  <c r="L184" i="2"/>
  <c r="M184" i="2" s="1"/>
  <c r="L218" i="2"/>
  <c r="M218" i="2" s="1"/>
  <c r="L217" i="2"/>
  <c r="M217" i="2" s="1"/>
  <c r="L214" i="2"/>
  <c r="M214" i="2" s="1"/>
  <c r="L209" i="2"/>
  <c r="M209" i="2" s="1"/>
  <c r="L204" i="2"/>
  <c r="M204" i="2" s="1"/>
  <c r="L203" i="2"/>
  <c r="M203" i="2" s="1"/>
  <c r="L199" i="2"/>
  <c r="M199" i="2" s="1"/>
  <c r="L198" i="2"/>
  <c r="M198" i="2" s="1"/>
  <c r="L197" i="2"/>
  <c r="M197" i="2" s="1"/>
  <c r="L194" i="2"/>
  <c r="M194" i="2" s="1"/>
  <c r="L193" i="2"/>
  <c r="M193" i="2" s="1"/>
  <c r="L192" i="2"/>
  <c r="M192" i="2" s="1"/>
  <c r="L191" i="2"/>
  <c r="M191" i="2" s="1"/>
  <c r="L190" i="2"/>
  <c r="M190" i="2" s="1"/>
  <c r="L189" i="2"/>
  <c r="M189" i="2" s="1"/>
  <c r="L224" i="2"/>
  <c r="M224" i="2" s="1"/>
  <c r="L223" i="2"/>
  <c r="M223" i="2" s="1"/>
  <c r="L221" i="2"/>
  <c r="M221" i="2" s="1"/>
  <c r="L219" i="2"/>
  <c r="M219" i="2" s="1"/>
  <c r="L187" i="2"/>
  <c r="M187" i="2" s="1"/>
  <c r="L179" i="2"/>
  <c r="M179" i="2" s="1"/>
  <c r="L180" i="2"/>
  <c r="M180" i="2" s="1"/>
  <c r="L178" i="2"/>
  <c r="M178" i="2" s="1"/>
  <c r="L176" i="2"/>
  <c r="M176" i="2" s="1"/>
  <c r="L183" i="2"/>
  <c r="M183" i="2" s="1"/>
  <c r="L182" i="2"/>
  <c r="M182" i="2" s="1"/>
  <c r="L181" i="2"/>
  <c r="M181" i="2" s="1"/>
  <c r="L177" i="2"/>
  <c r="M177" i="2" s="1"/>
  <c r="L172" i="2"/>
  <c r="M172" i="2" s="1"/>
  <c r="L152" i="2"/>
  <c r="M152" i="2" s="1"/>
  <c r="L150" i="2"/>
  <c r="M150" i="2" s="1"/>
  <c r="L149" i="2"/>
  <c r="M149" i="2" s="1"/>
  <c r="L171" i="2"/>
  <c r="M171" i="2" s="1"/>
  <c r="L170" i="2"/>
  <c r="M170" i="2" s="1"/>
  <c r="L168" i="2"/>
  <c r="M168" i="2" s="1"/>
  <c r="L160" i="2"/>
  <c r="M160" i="2" s="1"/>
  <c r="L158" i="2"/>
  <c r="M158" i="2" s="1"/>
  <c r="L156" i="2"/>
  <c r="M156" i="2" s="1"/>
  <c r="L175" i="2"/>
  <c r="M175" i="2" s="1"/>
  <c r="L174" i="2"/>
  <c r="M174" i="2" s="1"/>
  <c r="L173" i="2"/>
  <c r="M173" i="2" s="1"/>
  <c r="L169" i="2"/>
  <c r="M169" i="2" s="1"/>
  <c r="L163" i="2"/>
  <c r="M163" i="2" s="1"/>
  <c r="L162" i="2"/>
  <c r="M162" i="2" s="1"/>
  <c r="L161" i="2"/>
  <c r="M161" i="2" s="1"/>
  <c r="L159" i="2"/>
  <c r="M159" i="2" s="1"/>
  <c r="L157" i="2"/>
  <c r="M157" i="2" s="1"/>
  <c r="L155" i="2"/>
  <c r="M155" i="2" s="1"/>
  <c r="L154" i="2"/>
  <c r="M154" i="2" s="1"/>
  <c r="L153" i="2"/>
  <c r="M153" i="2" s="1"/>
  <c r="L151" i="2"/>
  <c r="M151" i="2" s="1"/>
  <c r="L167" i="2"/>
  <c r="M167" i="2" s="1"/>
  <c r="L166" i="2"/>
  <c r="M166" i="2" s="1"/>
  <c r="L165" i="2"/>
  <c r="M165" i="2" s="1"/>
  <c r="L164" i="2"/>
  <c r="M164" i="2" s="1"/>
  <c r="P268" i="2"/>
  <c r="Q268" i="2" s="1"/>
  <c r="P265" i="2"/>
  <c r="Q265" i="2" s="1"/>
  <c r="P256" i="2"/>
  <c r="Q256" i="2" s="1"/>
  <c r="P254" i="2"/>
  <c r="Q254" i="2" s="1"/>
  <c r="P252" i="2"/>
  <c r="Q252" i="2" s="1"/>
  <c r="P263" i="2"/>
  <c r="Q263" i="2" s="1"/>
  <c r="P262" i="2"/>
  <c r="Q262" i="2" s="1"/>
  <c r="P255" i="2"/>
  <c r="Q255" i="2" s="1"/>
  <c r="P246" i="2"/>
  <c r="Q246" i="2" s="1"/>
  <c r="P244" i="2"/>
  <c r="Q244" i="2" s="1"/>
  <c r="P269" i="2"/>
  <c r="Q269" i="2" s="1"/>
  <c r="P267" i="2"/>
  <c r="Q267" i="2" s="1"/>
  <c r="P266" i="2"/>
  <c r="Q266" i="2" s="1"/>
  <c r="P264" i="2"/>
  <c r="Q264" i="2" s="1"/>
  <c r="P258" i="2"/>
  <c r="Q258" i="2" s="1"/>
  <c r="P257" i="2"/>
  <c r="Q257" i="2" s="1"/>
  <c r="P253" i="2"/>
  <c r="Q253" i="2" s="1"/>
  <c r="P251" i="2"/>
  <c r="Q251" i="2" s="1"/>
  <c r="P250" i="2"/>
  <c r="Q250" i="2" s="1"/>
  <c r="P230" i="2"/>
  <c r="Q230" i="2" s="1"/>
  <c r="P237" i="2"/>
  <c r="Q237" i="2" s="1"/>
  <c r="P229" i="2"/>
  <c r="Q229" i="2" s="1"/>
  <c r="P228" i="2"/>
  <c r="Q228" i="2" s="1"/>
  <c r="P249" i="2"/>
  <c r="Q249" i="2" s="1"/>
  <c r="P248" i="2"/>
  <c r="Q248" i="2" s="1"/>
  <c r="P247" i="2"/>
  <c r="Q247" i="2" s="1"/>
  <c r="P245" i="2"/>
  <c r="Q245" i="2" s="1"/>
  <c r="P243" i="2"/>
  <c r="Q243" i="2" s="1"/>
  <c r="P242" i="2"/>
  <c r="Q242" i="2" s="1"/>
  <c r="P241" i="2"/>
  <c r="Q241" i="2" s="1"/>
  <c r="P240" i="2"/>
  <c r="Q240" i="2" s="1"/>
  <c r="P239" i="2"/>
  <c r="Q239" i="2" s="1"/>
  <c r="P238" i="2"/>
  <c r="Q238" i="2" s="1"/>
  <c r="P236" i="2"/>
  <c r="Q236" i="2" s="1"/>
  <c r="P235" i="2"/>
  <c r="Q235" i="2" s="1"/>
  <c r="P234" i="2"/>
  <c r="Q234" i="2" s="1"/>
  <c r="P232" i="2"/>
  <c r="Q232" i="2" s="1"/>
  <c r="P227" i="2"/>
  <c r="Q227" i="2" s="1"/>
  <c r="P216" i="2"/>
  <c r="Q216" i="2" s="1"/>
  <c r="P215" i="2"/>
  <c r="Q215" i="2" s="1"/>
  <c r="P210" i="2"/>
  <c r="Q210" i="2" s="1"/>
  <c r="P208" i="2"/>
  <c r="Q208" i="2" s="1"/>
  <c r="P207" i="2"/>
  <c r="Q207" i="2" s="1"/>
  <c r="P233" i="2"/>
  <c r="Q233" i="2" s="1"/>
  <c r="P222" i="2"/>
  <c r="Q222" i="2" s="1"/>
  <c r="P220" i="2"/>
  <c r="Q220" i="2" s="1"/>
  <c r="P206" i="2"/>
  <c r="Q206" i="2" s="1"/>
  <c r="P205" i="2"/>
  <c r="Q205" i="2" s="1"/>
  <c r="P202" i="2"/>
  <c r="Q202" i="2" s="1"/>
  <c r="P200" i="2"/>
  <c r="Q200" i="2" s="1"/>
  <c r="P188" i="2"/>
  <c r="Q188" i="2" s="1"/>
  <c r="P185" i="2"/>
  <c r="Q185" i="2" s="1"/>
  <c r="P184" i="2"/>
  <c r="Q184" i="2" s="1"/>
  <c r="P201" i="2"/>
  <c r="Q201" i="2" s="1"/>
  <c r="P187" i="2"/>
  <c r="Q187" i="2" s="1"/>
  <c r="P186" i="2"/>
  <c r="Q186" i="2" s="1"/>
  <c r="P224" i="2"/>
  <c r="Q224" i="2" s="1"/>
  <c r="P223" i="2"/>
  <c r="Q223" i="2" s="1"/>
  <c r="P221" i="2"/>
  <c r="Q221" i="2" s="1"/>
  <c r="P219" i="2"/>
  <c r="Q219" i="2" s="1"/>
  <c r="P177" i="2"/>
  <c r="Q177" i="2" s="1"/>
  <c r="P218" i="2"/>
  <c r="Q218" i="2" s="1"/>
  <c r="P217" i="2"/>
  <c r="Q217" i="2" s="1"/>
  <c r="P214" i="2"/>
  <c r="Q214" i="2" s="1"/>
  <c r="P209" i="2"/>
  <c r="Q209" i="2" s="1"/>
  <c r="P204" i="2"/>
  <c r="Q204" i="2" s="1"/>
  <c r="P203" i="2"/>
  <c r="Q203" i="2" s="1"/>
  <c r="P199" i="2"/>
  <c r="Q199" i="2" s="1"/>
  <c r="P198" i="2"/>
  <c r="Q198" i="2" s="1"/>
  <c r="P197" i="2"/>
  <c r="Q197" i="2" s="1"/>
  <c r="P194" i="2"/>
  <c r="Q194" i="2" s="1"/>
  <c r="P193" i="2"/>
  <c r="Q193" i="2" s="1"/>
  <c r="P192" i="2"/>
  <c r="Q192" i="2" s="1"/>
  <c r="P191" i="2"/>
  <c r="Q191" i="2" s="1"/>
  <c r="P190" i="2"/>
  <c r="Q190" i="2" s="1"/>
  <c r="P189" i="2"/>
  <c r="Q189" i="2" s="1"/>
  <c r="P179" i="2"/>
  <c r="Q179" i="2" s="1"/>
  <c r="P183" i="2"/>
  <c r="Q183" i="2" s="1"/>
  <c r="P182" i="2"/>
  <c r="Q182" i="2" s="1"/>
  <c r="P181" i="2"/>
  <c r="Q181" i="2" s="1"/>
  <c r="P180" i="2"/>
  <c r="Q180" i="2" s="1"/>
  <c r="P178" i="2"/>
  <c r="Q178" i="2" s="1"/>
  <c r="P176" i="2"/>
  <c r="Q176" i="2" s="1"/>
  <c r="P172" i="2"/>
  <c r="Q172" i="2" s="1"/>
  <c r="P167" i="2"/>
  <c r="Q167" i="2" s="1"/>
  <c r="P152" i="2"/>
  <c r="Q152" i="2" s="1"/>
  <c r="P150" i="2"/>
  <c r="Q150" i="2" s="1"/>
  <c r="P171" i="2"/>
  <c r="Q171" i="2" s="1"/>
  <c r="P170" i="2"/>
  <c r="Q170" i="2" s="1"/>
  <c r="P168" i="2"/>
  <c r="Q168" i="2" s="1"/>
  <c r="P163" i="2"/>
  <c r="Q163" i="2" s="1"/>
  <c r="P160" i="2"/>
  <c r="Q160" i="2" s="1"/>
  <c r="P158" i="2"/>
  <c r="Q158" i="2" s="1"/>
  <c r="P156" i="2"/>
  <c r="Q156" i="2" s="1"/>
  <c r="P149" i="2"/>
  <c r="Q149" i="2" s="1"/>
  <c r="P166" i="2"/>
  <c r="Q166" i="2" s="1"/>
  <c r="P165" i="2"/>
  <c r="Q165" i="2" s="1"/>
  <c r="P164" i="2"/>
  <c r="Q164" i="2" s="1"/>
  <c r="P175" i="2"/>
  <c r="Q175" i="2" s="1"/>
  <c r="P174" i="2"/>
  <c r="Q174" i="2" s="1"/>
  <c r="P173" i="2"/>
  <c r="Q173" i="2" s="1"/>
  <c r="P169" i="2"/>
  <c r="Q169" i="2" s="1"/>
  <c r="P162" i="2"/>
  <c r="Q162" i="2" s="1"/>
  <c r="P161" i="2"/>
  <c r="Q161" i="2" s="1"/>
  <c r="P159" i="2"/>
  <c r="Q159" i="2" s="1"/>
  <c r="P157" i="2"/>
  <c r="Q157" i="2" s="1"/>
  <c r="P155" i="2"/>
  <c r="Q155" i="2" s="1"/>
  <c r="P154" i="2"/>
  <c r="Q154" i="2" s="1"/>
  <c r="P153" i="2"/>
  <c r="Q153" i="2" s="1"/>
  <c r="P151" i="2"/>
  <c r="Q151" i="2" s="1"/>
  <c r="N267" i="2"/>
  <c r="O267" i="2" s="1"/>
  <c r="N266" i="2"/>
  <c r="O266" i="2" s="1"/>
  <c r="N264" i="2"/>
  <c r="O264" i="2" s="1"/>
  <c r="N258" i="2"/>
  <c r="O258" i="2" s="1"/>
  <c r="N257" i="2"/>
  <c r="O257" i="2" s="1"/>
  <c r="N252" i="2"/>
  <c r="O252" i="2" s="1"/>
  <c r="N253" i="2"/>
  <c r="O253" i="2" s="1"/>
  <c r="N269" i="2"/>
  <c r="O269" i="2" s="1"/>
  <c r="N268" i="2"/>
  <c r="O268" i="2" s="1"/>
  <c r="N265" i="2"/>
  <c r="O265" i="2" s="1"/>
  <c r="N263" i="2"/>
  <c r="O263" i="2" s="1"/>
  <c r="N262" i="2"/>
  <c r="O262" i="2" s="1"/>
  <c r="N256" i="2"/>
  <c r="O256" i="2" s="1"/>
  <c r="N255" i="2"/>
  <c r="O255" i="2" s="1"/>
  <c r="N251" i="2"/>
  <c r="O251" i="2" s="1"/>
  <c r="N254" i="2"/>
  <c r="O254" i="2" s="1"/>
  <c r="N249" i="2"/>
  <c r="O249" i="2" s="1"/>
  <c r="N248" i="2"/>
  <c r="O248" i="2" s="1"/>
  <c r="N247" i="2"/>
  <c r="O247" i="2" s="1"/>
  <c r="N245" i="2"/>
  <c r="O245" i="2" s="1"/>
  <c r="N243" i="2"/>
  <c r="O243" i="2" s="1"/>
  <c r="N242" i="2"/>
  <c r="O242" i="2" s="1"/>
  <c r="N241" i="2"/>
  <c r="O241" i="2" s="1"/>
  <c r="N240" i="2"/>
  <c r="O240" i="2" s="1"/>
  <c r="N239" i="2"/>
  <c r="O239" i="2" s="1"/>
  <c r="N238" i="2"/>
  <c r="O238" i="2" s="1"/>
  <c r="N235" i="2"/>
  <c r="O235" i="2" s="1"/>
  <c r="N232" i="2"/>
  <c r="O232" i="2" s="1"/>
  <c r="N250" i="2"/>
  <c r="O250" i="2" s="1"/>
  <c r="N246" i="2"/>
  <c r="O246" i="2" s="1"/>
  <c r="N244" i="2"/>
  <c r="O244" i="2" s="1"/>
  <c r="N237" i="2"/>
  <c r="O237" i="2" s="1"/>
  <c r="N229" i="2"/>
  <c r="O229" i="2" s="1"/>
  <c r="N228" i="2"/>
  <c r="O228" i="2" s="1"/>
  <c r="N236" i="2"/>
  <c r="O236" i="2" s="1"/>
  <c r="N234" i="2"/>
  <c r="O234" i="2" s="1"/>
  <c r="N230" i="2"/>
  <c r="O230" i="2" s="1"/>
  <c r="N227" i="2"/>
  <c r="O227" i="2" s="1"/>
  <c r="N222" i="2"/>
  <c r="O222" i="2" s="1"/>
  <c r="N220" i="2"/>
  <c r="O220" i="2" s="1"/>
  <c r="N218" i="2"/>
  <c r="O218" i="2" s="1"/>
  <c r="N217" i="2"/>
  <c r="O217" i="2" s="1"/>
  <c r="N214" i="2"/>
  <c r="O214" i="2" s="1"/>
  <c r="N209" i="2"/>
  <c r="O209" i="2" s="1"/>
  <c r="N206" i="2"/>
  <c r="O206" i="2" s="1"/>
  <c r="N205" i="2"/>
  <c r="O205" i="2" s="1"/>
  <c r="N202" i="2"/>
  <c r="O202" i="2" s="1"/>
  <c r="N201" i="2"/>
  <c r="O201" i="2" s="1"/>
  <c r="N200" i="2"/>
  <c r="O200" i="2" s="1"/>
  <c r="N233" i="2"/>
  <c r="O233" i="2" s="1"/>
  <c r="N224" i="2"/>
  <c r="O224" i="2" s="1"/>
  <c r="N223" i="2"/>
  <c r="O223" i="2" s="1"/>
  <c r="N221" i="2"/>
  <c r="O221" i="2" s="1"/>
  <c r="N219" i="2"/>
  <c r="O219" i="2" s="1"/>
  <c r="N216" i="2"/>
  <c r="O216" i="2" s="1"/>
  <c r="N215" i="2"/>
  <c r="O215" i="2" s="1"/>
  <c r="N210" i="2"/>
  <c r="O210" i="2" s="1"/>
  <c r="N208" i="2"/>
  <c r="O208" i="2" s="1"/>
  <c r="N207" i="2"/>
  <c r="O207" i="2" s="1"/>
  <c r="N204" i="2"/>
  <c r="O204" i="2" s="1"/>
  <c r="N203" i="2"/>
  <c r="O203" i="2" s="1"/>
  <c r="N199" i="2"/>
  <c r="O199" i="2" s="1"/>
  <c r="N198" i="2"/>
  <c r="O198" i="2" s="1"/>
  <c r="N197" i="2"/>
  <c r="O197" i="2" s="1"/>
  <c r="N194" i="2"/>
  <c r="O194" i="2" s="1"/>
  <c r="N193" i="2"/>
  <c r="O193" i="2" s="1"/>
  <c r="N192" i="2"/>
  <c r="O192" i="2" s="1"/>
  <c r="N191" i="2"/>
  <c r="O191" i="2" s="1"/>
  <c r="N190" i="2"/>
  <c r="O190" i="2" s="1"/>
  <c r="N189" i="2"/>
  <c r="O189" i="2" s="1"/>
  <c r="N187" i="2"/>
  <c r="O187" i="2" s="1"/>
  <c r="N186" i="2"/>
  <c r="O186" i="2" s="1"/>
  <c r="N188" i="2"/>
  <c r="O188" i="2" s="1"/>
  <c r="N185" i="2"/>
  <c r="O185" i="2" s="1"/>
  <c r="N184" i="2"/>
  <c r="O184" i="2" s="1"/>
  <c r="N183" i="2"/>
  <c r="O183" i="2" s="1"/>
  <c r="N182" i="2"/>
  <c r="O182" i="2" s="1"/>
  <c r="N181" i="2"/>
  <c r="O181" i="2" s="1"/>
  <c r="N179" i="2"/>
  <c r="O179" i="2" s="1"/>
  <c r="N178" i="2"/>
  <c r="O178" i="2" s="1"/>
  <c r="N177" i="2"/>
  <c r="O177" i="2" s="1"/>
  <c r="N180" i="2"/>
  <c r="O180" i="2" s="1"/>
  <c r="N176" i="2"/>
  <c r="O176" i="2" s="1"/>
  <c r="N175" i="2"/>
  <c r="O175" i="2" s="1"/>
  <c r="N174" i="2"/>
  <c r="O174" i="2" s="1"/>
  <c r="N173" i="2"/>
  <c r="O173" i="2" s="1"/>
  <c r="N171" i="2"/>
  <c r="O171" i="2" s="1"/>
  <c r="N170" i="2"/>
  <c r="O170" i="2" s="1"/>
  <c r="N168" i="2"/>
  <c r="O168" i="2" s="1"/>
  <c r="N166" i="2"/>
  <c r="O166" i="2" s="1"/>
  <c r="N165" i="2"/>
  <c r="O165" i="2" s="1"/>
  <c r="N164" i="2"/>
  <c r="O164" i="2" s="1"/>
  <c r="N163" i="2"/>
  <c r="O163" i="2" s="1"/>
  <c r="N160" i="2"/>
  <c r="O160" i="2" s="1"/>
  <c r="N158" i="2"/>
  <c r="O158" i="2" s="1"/>
  <c r="N156" i="2"/>
  <c r="O156" i="2" s="1"/>
  <c r="N153" i="2"/>
  <c r="O153" i="2" s="1"/>
  <c r="N149" i="2"/>
  <c r="O149" i="2" s="1"/>
  <c r="N172" i="2"/>
  <c r="O172" i="2" s="1"/>
  <c r="N169" i="2"/>
  <c r="O169" i="2" s="1"/>
  <c r="N167" i="2"/>
  <c r="O167" i="2" s="1"/>
  <c r="N162" i="2"/>
  <c r="O162" i="2" s="1"/>
  <c r="N161" i="2"/>
  <c r="O161" i="2" s="1"/>
  <c r="N159" i="2"/>
  <c r="O159" i="2" s="1"/>
  <c r="N157" i="2"/>
  <c r="O157" i="2" s="1"/>
  <c r="N155" i="2"/>
  <c r="O155" i="2" s="1"/>
  <c r="N154" i="2"/>
  <c r="O154" i="2" s="1"/>
  <c r="N152" i="2"/>
  <c r="O152" i="2" s="1"/>
  <c r="N150" i="2"/>
  <c r="O150" i="2" s="1"/>
  <c r="N151" i="2"/>
  <c r="O151" i="2" s="1"/>
  <c r="R269" i="2"/>
  <c r="S269" i="2" s="1"/>
  <c r="R263" i="2"/>
  <c r="S263" i="2" s="1"/>
  <c r="R262" i="2"/>
  <c r="S262" i="2" s="1"/>
  <c r="R255" i="2"/>
  <c r="S255" i="2" s="1"/>
  <c r="R251" i="2"/>
  <c r="S251" i="2" s="1"/>
  <c r="R252" i="2"/>
  <c r="S252" i="2" s="1"/>
  <c r="R268" i="2"/>
  <c r="S268" i="2" s="1"/>
  <c r="R267" i="2"/>
  <c r="S267" i="2" s="1"/>
  <c r="R266" i="2"/>
  <c r="S266" i="2" s="1"/>
  <c r="R265" i="2"/>
  <c r="S265" i="2" s="1"/>
  <c r="R264" i="2"/>
  <c r="S264" i="2" s="1"/>
  <c r="R258" i="2"/>
  <c r="S258" i="2" s="1"/>
  <c r="R257" i="2"/>
  <c r="S257" i="2" s="1"/>
  <c r="R256" i="2"/>
  <c r="S256" i="2" s="1"/>
  <c r="R253" i="2"/>
  <c r="S253" i="2" s="1"/>
  <c r="R254" i="2"/>
  <c r="S254" i="2" s="1"/>
  <c r="R250" i="2"/>
  <c r="S250" i="2" s="1"/>
  <c r="R249" i="2"/>
  <c r="S249" i="2" s="1"/>
  <c r="R248" i="2"/>
  <c r="S248" i="2" s="1"/>
  <c r="R247" i="2"/>
  <c r="S247" i="2" s="1"/>
  <c r="R246" i="2"/>
  <c r="S246" i="2" s="1"/>
  <c r="R245" i="2"/>
  <c r="S245" i="2" s="1"/>
  <c r="R244" i="2"/>
  <c r="S244" i="2" s="1"/>
  <c r="R243" i="2"/>
  <c r="S243" i="2" s="1"/>
  <c r="R242" i="2"/>
  <c r="S242" i="2" s="1"/>
  <c r="R241" i="2"/>
  <c r="S241" i="2" s="1"/>
  <c r="R240" i="2"/>
  <c r="S240" i="2" s="1"/>
  <c r="R239" i="2"/>
  <c r="S239" i="2" s="1"/>
  <c r="R238" i="2"/>
  <c r="S238" i="2" s="1"/>
  <c r="R237" i="2"/>
  <c r="S237" i="2" s="1"/>
  <c r="R236" i="2"/>
  <c r="S236" i="2" s="1"/>
  <c r="R235" i="2"/>
  <c r="S235" i="2" s="1"/>
  <c r="R234" i="2"/>
  <c r="S234" i="2" s="1"/>
  <c r="R232" i="2"/>
  <c r="S232" i="2" s="1"/>
  <c r="R229" i="2"/>
  <c r="S229" i="2" s="1"/>
  <c r="R228" i="2"/>
  <c r="S228" i="2" s="1"/>
  <c r="R227" i="2"/>
  <c r="S227" i="2" s="1"/>
  <c r="R233" i="2"/>
  <c r="S233" i="2" s="1"/>
  <c r="R224" i="2"/>
  <c r="S224" i="2" s="1"/>
  <c r="R223" i="2"/>
  <c r="S223" i="2" s="1"/>
  <c r="R222" i="2"/>
  <c r="S222" i="2" s="1"/>
  <c r="R221" i="2"/>
  <c r="S221" i="2" s="1"/>
  <c r="R220" i="2"/>
  <c r="S220" i="2" s="1"/>
  <c r="R219" i="2"/>
  <c r="S219" i="2" s="1"/>
  <c r="R206" i="2"/>
  <c r="S206" i="2" s="1"/>
  <c r="R205" i="2"/>
  <c r="S205" i="2" s="1"/>
  <c r="R204" i="2"/>
  <c r="S204" i="2" s="1"/>
  <c r="R203" i="2"/>
  <c r="S203" i="2" s="1"/>
  <c r="R202" i="2"/>
  <c r="S202" i="2" s="1"/>
  <c r="R201" i="2"/>
  <c r="S201" i="2" s="1"/>
  <c r="R200" i="2"/>
  <c r="S200" i="2" s="1"/>
  <c r="R199" i="2"/>
  <c r="S199" i="2" s="1"/>
  <c r="R198" i="2"/>
  <c r="S198" i="2" s="1"/>
  <c r="R197" i="2"/>
  <c r="S197" i="2" s="1"/>
  <c r="R194" i="2"/>
  <c r="S194" i="2" s="1"/>
  <c r="R193" i="2"/>
  <c r="S193" i="2" s="1"/>
  <c r="R230" i="2"/>
  <c r="S230" i="2" s="1"/>
  <c r="R218" i="2"/>
  <c r="S218" i="2" s="1"/>
  <c r="R217" i="2"/>
  <c r="S217" i="2" s="1"/>
  <c r="R216" i="2"/>
  <c r="S216" i="2" s="1"/>
  <c r="R215" i="2"/>
  <c r="S215" i="2" s="1"/>
  <c r="R214" i="2"/>
  <c r="S214" i="2" s="1"/>
  <c r="R210" i="2"/>
  <c r="S210" i="2" s="1"/>
  <c r="R209" i="2"/>
  <c r="S209" i="2" s="1"/>
  <c r="R208" i="2"/>
  <c r="S208" i="2" s="1"/>
  <c r="R207" i="2"/>
  <c r="S207" i="2" s="1"/>
  <c r="R187" i="2"/>
  <c r="S187" i="2" s="1"/>
  <c r="R186" i="2"/>
  <c r="S186" i="2" s="1"/>
  <c r="R192" i="2"/>
  <c r="S192" i="2" s="1"/>
  <c r="R191" i="2"/>
  <c r="S191" i="2" s="1"/>
  <c r="R190" i="2"/>
  <c r="S190" i="2" s="1"/>
  <c r="R189" i="2"/>
  <c r="S189" i="2" s="1"/>
  <c r="R188" i="2"/>
  <c r="S188" i="2" s="1"/>
  <c r="R185" i="2"/>
  <c r="S185" i="2" s="1"/>
  <c r="R184" i="2"/>
  <c r="S184" i="2" s="1"/>
  <c r="R179" i="2"/>
  <c r="S179" i="2" s="1"/>
  <c r="R178" i="2"/>
  <c r="S178" i="2" s="1"/>
  <c r="R183" i="2"/>
  <c r="S183" i="2" s="1"/>
  <c r="R182" i="2"/>
  <c r="S182" i="2" s="1"/>
  <c r="R181" i="2"/>
  <c r="S181" i="2" s="1"/>
  <c r="R177" i="2"/>
  <c r="S177" i="2" s="1"/>
  <c r="R180" i="2"/>
  <c r="S180" i="2" s="1"/>
  <c r="R176" i="2"/>
  <c r="S176" i="2" s="1"/>
  <c r="R171" i="2"/>
  <c r="S171" i="2" s="1"/>
  <c r="R170" i="2"/>
  <c r="S170" i="2" s="1"/>
  <c r="R169" i="2"/>
  <c r="S169" i="2" s="1"/>
  <c r="R168" i="2"/>
  <c r="S168" i="2" s="1"/>
  <c r="R163" i="2"/>
  <c r="S163" i="2" s="1"/>
  <c r="R162" i="2"/>
  <c r="S162" i="2" s="1"/>
  <c r="R161" i="2"/>
  <c r="S161" i="2" s="1"/>
  <c r="R160" i="2"/>
  <c r="S160" i="2" s="1"/>
  <c r="R159" i="2"/>
  <c r="S159" i="2" s="1"/>
  <c r="R158" i="2"/>
  <c r="S158" i="2" s="1"/>
  <c r="R157" i="2"/>
  <c r="S157" i="2" s="1"/>
  <c r="R156" i="2"/>
  <c r="S156" i="2" s="1"/>
  <c r="R155" i="2"/>
  <c r="S155" i="2" s="1"/>
  <c r="R154" i="2"/>
  <c r="S154" i="2" s="1"/>
  <c r="R149" i="2"/>
  <c r="S149" i="2" s="1"/>
  <c r="R175" i="2"/>
  <c r="S175" i="2" s="1"/>
  <c r="R174" i="2"/>
  <c r="S174" i="2" s="1"/>
  <c r="R173" i="2"/>
  <c r="S173" i="2" s="1"/>
  <c r="R172" i="2"/>
  <c r="S172" i="2" s="1"/>
  <c r="R167" i="2"/>
  <c r="S167" i="2" s="1"/>
  <c r="R166" i="2"/>
  <c r="S166" i="2" s="1"/>
  <c r="R165" i="2"/>
  <c r="S165" i="2" s="1"/>
  <c r="R164" i="2"/>
  <c r="S164" i="2" s="1"/>
  <c r="R153" i="2"/>
  <c r="S153" i="2" s="1"/>
  <c r="R152" i="2"/>
  <c r="S152" i="2" s="1"/>
  <c r="R150" i="2"/>
  <c r="S150" i="2" s="1"/>
  <c r="R151" i="2"/>
  <c r="S151" i="2" s="1"/>
  <c r="L42" i="2"/>
  <c r="M42" i="2" s="1"/>
  <c r="L46" i="2"/>
  <c r="M46" i="2" s="1"/>
  <c r="L50" i="2"/>
  <c r="M50" i="2" s="1"/>
  <c r="L54" i="2"/>
  <c r="M54" i="2" s="1"/>
  <c r="L58" i="2"/>
  <c r="M58" i="2" s="1"/>
  <c r="L64" i="2"/>
  <c r="M64" i="2" s="1"/>
  <c r="L65" i="2"/>
  <c r="M65" i="2" s="1"/>
  <c r="L69" i="2"/>
  <c r="M69" i="2" s="1"/>
  <c r="L75" i="2"/>
  <c r="M75" i="2" s="1"/>
  <c r="L79" i="2"/>
  <c r="M79" i="2" s="1"/>
  <c r="L83" i="2"/>
  <c r="M83" i="2" s="1"/>
  <c r="L87" i="2"/>
  <c r="M87" i="2" s="1"/>
  <c r="P91" i="2"/>
  <c r="Q91" i="2" s="1"/>
  <c r="L93" i="2"/>
  <c r="M93" i="2" s="1"/>
  <c r="P95" i="2"/>
  <c r="Q95" i="2" s="1"/>
  <c r="P99" i="2"/>
  <c r="Q99" i="2" s="1"/>
  <c r="L101" i="2"/>
  <c r="M101" i="2" s="1"/>
  <c r="P103" i="2"/>
  <c r="Q103" i="2" s="1"/>
  <c r="P107" i="2"/>
  <c r="Q107" i="2" s="1"/>
  <c r="L109" i="2"/>
  <c r="M109" i="2" s="1"/>
  <c r="P111" i="2"/>
  <c r="Q111" i="2" s="1"/>
  <c r="P115" i="2"/>
  <c r="Q115" i="2" s="1"/>
  <c r="L123" i="2"/>
  <c r="M123" i="2" s="1"/>
  <c r="P125" i="2"/>
  <c r="Q125" i="2" s="1"/>
  <c r="P131" i="2"/>
  <c r="Q131" i="2" s="1"/>
  <c r="L133" i="2"/>
  <c r="M133" i="2" s="1"/>
  <c r="P135" i="2"/>
  <c r="Q135" i="2" s="1"/>
  <c r="N8" i="2"/>
  <c r="O8" i="2" s="1"/>
  <c r="R10" i="2"/>
  <c r="S10" i="2" s="1"/>
  <c r="N12" i="2"/>
  <c r="O12" i="2" s="1"/>
  <c r="R14" i="2"/>
  <c r="S14" i="2" s="1"/>
  <c r="N16" i="2"/>
  <c r="O16" i="2" s="1"/>
  <c r="R18" i="2"/>
  <c r="S18" i="2" s="1"/>
  <c r="N20" i="2"/>
  <c r="O20" i="2" s="1"/>
  <c r="R22" i="2"/>
  <c r="S22" i="2" s="1"/>
  <c r="N24" i="2"/>
  <c r="O24" i="2" s="1"/>
  <c r="R26" i="2"/>
  <c r="S26" i="2" s="1"/>
  <c r="N28" i="2"/>
  <c r="O28" i="2" s="1"/>
  <c r="R30" i="2"/>
  <c r="S30" i="2" s="1"/>
  <c r="N32" i="2"/>
  <c r="O32" i="2" s="1"/>
  <c r="R34" i="2"/>
  <c r="S34" i="2" s="1"/>
  <c r="N36" i="2"/>
  <c r="O36" i="2" s="1"/>
  <c r="D1" i="2"/>
  <c r="O19" i="3" l="1"/>
  <c r="N20" i="3" s="1"/>
  <c r="E18" i="3"/>
  <c r="D19" i="3" s="1"/>
  <c r="N7" i="2"/>
  <c r="O7" i="2" s="1"/>
  <c r="J7" i="2"/>
  <c r="L7" i="2"/>
  <c r="J35" i="2"/>
  <c r="K35" i="2" s="1"/>
  <c r="N35" i="2"/>
  <c r="O35" i="2" s="1"/>
  <c r="P35" i="2"/>
  <c r="Q35" i="2" s="1"/>
  <c r="N33" i="2"/>
  <c r="O33" i="2" s="1"/>
  <c r="P33" i="2"/>
  <c r="Q33" i="2" s="1"/>
  <c r="J33" i="2"/>
  <c r="K33" i="2" s="1"/>
  <c r="J31" i="2"/>
  <c r="K31" i="2" s="1"/>
  <c r="N31" i="2"/>
  <c r="O31" i="2" s="1"/>
  <c r="P31" i="2"/>
  <c r="Q31" i="2" s="1"/>
  <c r="N29" i="2"/>
  <c r="O29" i="2" s="1"/>
  <c r="P29" i="2"/>
  <c r="Q29" i="2" s="1"/>
  <c r="J29" i="2"/>
  <c r="K29" i="2" s="1"/>
  <c r="J27" i="2"/>
  <c r="K27" i="2" s="1"/>
  <c r="N27" i="2"/>
  <c r="O27" i="2" s="1"/>
  <c r="P27" i="2"/>
  <c r="Q27" i="2" s="1"/>
  <c r="N25" i="2"/>
  <c r="O25" i="2" s="1"/>
  <c r="P25" i="2"/>
  <c r="Q25" i="2" s="1"/>
  <c r="J25" i="2"/>
  <c r="K25" i="2" s="1"/>
  <c r="J23" i="2"/>
  <c r="K23" i="2" s="1"/>
  <c r="N23" i="2"/>
  <c r="O23" i="2" s="1"/>
  <c r="P23" i="2"/>
  <c r="Q23" i="2" s="1"/>
  <c r="N21" i="2"/>
  <c r="O21" i="2" s="1"/>
  <c r="P21" i="2"/>
  <c r="Q21" i="2" s="1"/>
  <c r="J21" i="2"/>
  <c r="K21" i="2" s="1"/>
  <c r="J19" i="2"/>
  <c r="K19" i="2" s="1"/>
  <c r="N19" i="2"/>
  <c r="O19" i="2" s="1"/>
  <c r="P19" i="2"/>
  <c r="Q19" i="2" s="1"/>
  <c r="N17" i="2"/>
  <c r="O17" i="2" s="1"/>
  <c r="P17" i="2"/>
  <c r="Q17" i="2" s="1"/>
  <c r="J17" i="2"/>
  <c r="K17" i="2" s="1"/>
  <c r="J15" i="2"/>
  <c r="K15" i="2" s="1"/>
  <c r="N15" i="2"/>
  <c r="O15" i="2" s="1"/>
  <c r="P15" i="2"/>
  <c r="Q15" i="2" s="1"/>
  <c r="N13" i="2"/>
  <c r="O13" i="2" s="1"/>
  <c r="P13" i="2"/>
  <c r="Q13" i="2" s="1"/>
  <c r="J13" i="2"/>
  <c r="K13" i="2" s="1"/>
  <c r="J11" i="2"/>
  <c r="K11" i="2" s="1"/>
  <c r="N11" i="2"/>
  <c r="O11" i="2" s="1"/>
  <c r="P11" i="2"/>
  <c r="Q11" i="2" s="1"/>
  <c r="J9" i="2"/>
  <c r="K9" i="2" s="1"/>
  <c r="N9" i="2"/>
  <c r="O9" i="2" s="1"/>
  <c r="P9" i="2"/>
  <c r="Q9" i="2" s="1"/>
  <c r="P136" i="2"/>
  <c r="Q136" i="2" s="1"/>
  <c r="J136" i="2"/>
  <c r="K136" i="2" s="1"/>
  <c r="L136" i="2"/>
  <c r="M136" i="2" s="1"/>
  <c r="J134" i="2"/>
  <c r="K134" i="2" s="1"/>
  <c r="L134" i="2"/>
  <c r="M134" i="2" s="1"/>
  <c r="P134" i="2"/>
  <c r="Q134" i="2" s="1"/>
  <c r="P132" i="2"/>
  <c r="Q132" i="2" s="1"/>
  <c r="J132" i="2"/>
  <c r="K132" i="2" s="1"/>
  <c r="L132" i="2"/>
  <c r="M132" i="2" s="1"/>
  <c r="J129" i="2"/>
  <c r="K129" i="2" s="1"/>
  <c r="L129" i="2"/>
  <c r="M129" i="2" s="1"/>
  <c r="P129" i="2"/>
  <c r="Q129" i="2" s="1"/>
  <c r="P127" i="2"/>
  <c r="Q127" i="2" s="1"/>
  <c r="J127" i="2"/>
  <c r="K127" i="2" s="1"/>
  <c r="L127" i="2"/>
  <c r="M127" i="2" s="1"/>
  <c r="J124" i="2"/>
  <c r="K124" i="2" s="1"/>
  <c r="L124" i="2"/>
  <c r="M124" i="2" s="1"/>
  <c r="P124" i="2"/>
  <c r="Q124" i="2" s="1"/>
  <c r="P116" i="2"/>
  <c r="Q116" i="2" s="1"/>
  <c r="J116" i="2"/>
  <c r="K116" i="2" s="1"/>
  <c r="L116" i="2"/>
  <c r="M116" i="2" s="1"/>
  <c r="J114" i="2"/>
  <c r="K114" i="2" s="1"/>
  <c r="L114" i="2"/>
  <c r="M114" i="2" s="1"/>
  <c r="P114" i="2"/>
  <c r="Q114" i="2" s="1"/>
  <c r="P112" i="2"/>
  <c r="Q112" i="2" s="1"/>
  <c r="J112" i="2"/>
  <c r="K112" i="2" s="1"/>
  <c r="L112" i="2"/>
  <c r="M112" i="2" s="1"/>
  <c r="J110" i="2"/>
  <c r="K110" i="2" s="1"/>
  <c r="L110" i="2"/>
  <c r="M110" i="2" s="1"/>
  <c r="P110" i="2"/>
  <c r="Q110" i="2" s="1"/>
  <c r="P108" i="2"/>
  <c r="Q108" i="2" s="1"/>
  <c r="J108" i="2"/>
  <c r="K108" i="2" s="1"/>
  <c r="L108" i="2"/>
  <c r="M108" i="2" s="1"/>
  <c r="J106" i="2"/>
  <c r="K106" i="2" s="1"/>
  <c r="L106" i="2"/>
  <c r="M106" i="2" s="1"/>
  <c r="P106" i="2"/>
  <c r="Q106" i="2" s="1"/>
  <c r="P104" i="2"/>
  <c r="Q104" i="2" s="1"/>
  <c r="J104" i="2"/>
  <c r="K104" i="2" s="1"/>
  <c r="L104" i="2"/>
  <c r="M104" i="2" s="1"/>
  <c r="J102" i="2"/>
  <c r="K102" i="2" s="1"/>
  <c r="L102" i="2"/>
  <c r="M102" i="2" s="1"/>
  <c r="P102" i="2"/>
  <c r="Q102" i="2" s="1"/>
  <c r="P100" i="2"/>
  <c r="Q100" i="2" s="1"/>
  <c r="J100" i="2"/>
  <c r="K100" i="2" s="1"/>
  <c r="L100" i="2"/>
  <c r="M100" i="2" s="1"/>
  <c r="J98" i="2"/>
  <c r="K98" i="2" s="1"/>
  <c r="L98" i="2"/>
  <c r="M98" i="2" s="1"/>
  <c r="P98" i="2"/>
  <c r="Q98" i="2" s="1"/>
  <c r="P96" i="2"/>
  <c r="Q96" i="2" s="1"/>
  <c r="J96" i="2"/>
  <c r="K96" i="2" s="1"/>
  <c r="L96" i="2"/>
  <c r="M96" i="2" s="1"/>
  <c r="J94" i="2"/>
  <c r="K94" i="2" s="1"/>
  <c r="L94" i="2"/>
  <c r="M94" i="2" s="1"/>
  <c r="P94" i="2"/>
  <c r="Q94" i="2" s="1"/>
  <c r="P92" i="2"/>
  <c r="Q92" i="2" s="1"/>
  <c r="J92" i="2"/>
  <c r="K92" i="2" s="1"/>
  <c r="L92" i="2"/>
  <c r="M92" i="2" s="1"/>
  <c r="J90" i="2"/>
  <c r="K90" i="2" s="1"/>
  <c r="L90" i="2"/>
  <c r="M90" i="2" s="1"/>
  <c r="P90" i="2"/>
  <c r="Q90" i="2" s="1"/>
  <c r="P88" i="2"/>
  <c r="Q88" i="2" s="1"/>
  <c r="J88" i="2"/>
  <c r="K88" i="2" s="1"/>
  <c r="L88" i="2"/>
  <c r="M88" i="2" s="1"/>
  <c r="J86" i="2"/>
  <c r="K86" i="2" s="1"/>
  <c r="L86" i="2"/>
  <c r="M86" i="2" s="1"/>
  <c r="P86" i="2"/>
  <c r="Q86" i="2" s="1"/>
  <c r="P84" i="2"/>
  <c r="Q84" i="2" s="1"/>
  <c r="J84" i="2"/>
  <c r="K84" i="2" s="1"/>
  <c r="L84" i="2"/>
  <c r="M84" i="2" s="1"/>
  <c r="J82" i="2"/>
  <c r="K82" i="2" s="1"/>
  <c r="L82" i="2"/>
  <c r="M82" i="2" s="1"/>
  <c r="P82" i="2"/>
  <c r="Q82" i="2" s="1"/>
  <c r="P80" i="2"/>
  <c r="Q80" i="2" s="1"/>
  <c r="J80" i="2"/>
  <c r="K80" i="2" s="1"/>
  <c r="L80" i="2"/>
  <c r="M80" i="2" s="1"/>
  <c r="J78" i="2"/>
  <c r="K78" i="2" s="1"/>
  <c r="L78" i="2"/>
  <c r="M78" i="2" s="1"/>
  <c r="P78" i="2"/>
  <c r="Q78" i="2" s="1"/>
  <c r="P76" i="2"/>
  <c r="Q76" i="2" s="1"/>
  <c r="J76" i="2"/>
  <c r="K76" i="2" s="1"/>
  <c r="L76" i="2"/>
  <c r="M76" i="2" s="1"/>
  <c r="J74" i="2"/>
  <c r="K74" i="2" s="1"/>
  <c r="L74" i="2"/>
  <c r="M74" i="2" s="1"/>
  <c r="P74" i="2"/>
  <c r="Q74" i="2" s="1"/>
  <c r="P72" i="2"/>
  <c r="Q72" i="2" s="1"/>
  <c r="J72" i="2"/>
  <c r="K72" i="2" s="1"/>
  <c r="L72" i="2"/>
  <c r="M72" i="2" s="1"/>
  <c r="J68" i="2"/>
  <c r="K68" i="2" s="1"/>
  <c r="L68" i="2"/>
  <c r="M68" i="2" s="1"/>
  <c r="P68" i="2"/>
  <c r="Q68" i="2" s="1"/>
  <c r="P66" i="2"/>
  <c r="Q66" i="2" s="1"/>
  <c r="J66" i="2"/>
  <c r="K66" i="2" s="1"/>
  <c r="L66" i="2"/>
  <c r="M66" i="2" s="1"/>
  <c r="J63" i="2"/>
  <c r="K63" i="2" s="1"/>
  <c r="L63" i="2"/>
  <c r="M63" i="2" s="1"/>
  <c r="P63" i="2"/>
  <c r="Q63" i="2" s="1"/>
  <c r="P61" i="2"/>
  <c r="Q61" i="2" s="1"/>
  <c r="J61" i="2"/>
  <c r="K61" i="2" s="1"/>
  <c r="L61" i="2"/>
  <c r="M61" i="2" s="1"/>
  <c r="J57" i="2"/>
  <c r="K57" i="2" s="1"/>
  <c r="L57" i="2"/>
  <c r="M57" i="2" s="1"/>
  <c r="P57" i="2"/>
  <c r="Q57" i="2" s="1"/>
  <c r="P55" i="2"/>
  <c r="Q55" i="2" s="1"/>
  <c r="J55" i="2"/>
  <c r="K55" i="2" s="1"/>
  <c r="L55" i="2"/>
  <c r="M55" i="2" s="1"/>
  <c r="J53" i="2"/>
  <c r="K53" i="2" s="1"/>
  <c r="L53" i="2"/>
  <c r="M53" i="2" s="1"/>
  <c r="P53" i="2"/>
  <c r="Q53" i="2" s="1"/>
  <c r="P51" i="2"/>
  <c r="Q51" i="2" s="1"/>
  <c r="J51" i="2"/>
  <c r="K51" i="2" s="1"/>
  <c r="L51" i="2"/>
  <c r="M51" i="2" s="1"/>
  <c r="J49" i="2"/>
  <c r="K49" i="2" s="1"/>
  <c r="L49" i="2"/>
  <c r="M49" i="2" s="1"/>
  <c r="P49" i="2"/>
  <c r="Q49" i="2" s="1"/>
  <c r="P47" i="2"/>
  <c r="Q47" i="2" s="1"/>
  <c r="J47" i="2"/>
  <c r="K47" i="2" s="1"/>
  <c r="L47" i="2"/>
  <c r="M47" i="2" s="1"/>
  <c r="J45" i="2"/>
  <c r="K45" i="2" s="1"/>
  <c r="L45" i="2"/>
  <c r="M45" i="2" s="1"/>
  <c r="P45" i="2"/>
  <c r="Q45" i="2" s="1"/>
  <c r="P43" i="2"/>
  <c r="Q43" i="2" s="1"/>
  <c r="J43" i="2"/>
  <c r="K43" i="2" s="1"/>
  <c r="L43" i="2"/>
  <c r="M43" i="2" s="1"/>
  <c r="J41" i="2"/>
  <c r="K41" i="2" s="1"/>
  <c r="L41" i="2"/>
  <c r="M41" i="2" s="1"/>
  <c r="P41" i="2"/>
  <c r="Q41" i="2" s="1"/>
  <c r="P148" i="2"/>
  <c r="Q148" i="2" s="1"/>
  <c r="J148" i="2"/>
  <c r="K148" i="2" s="1"/>
  <c r="L148" i="2"/>
  <c r="M148" i="2" s="1"/>
  <c r="R41" i="2"/>
  <c r="S41" i="2" s="1"/>
  <c r="R45" i="2"/>
  <c r="S45" i="2" s="1"/>
  <c r="R49" i="2"/>
  <c r="S49" i="2" s="1"/>
  <c r="R53" i="2"/>
  <c r="S53" i="2" s="1"/>
  <c r="R57" i="2"/>
  <c r="S57" i="2" s="1"/>
  <c r="R63" i="2"/>
  <c r="S63" i="2" s="1"/>
  <c r="R68" i="2"/>
  <c r="S68" i="2" s="1"/>
  <c r="R74" i="2"/>
  <c r="S74" i="2" s="1"/>
  <c r="R78" i="2"/>
  <c r="S78" i="2" s="1"/>
  <c r="R82" i="2"/>
  <c r="S82" i="2" s="1"/>
  <c r="R86" i="2"/>
  <c r="S86" i="2" s="1"/>
  <c r="R90" i="2"/>
  <c r="S90" i="2" s="1"/>
  <c r="R94" i="2"/>
  <c r="S94" i="2" s="1"/>
  <c r="R98" i="2"/>
  <c r="S98" i="2" s="1"/>
  <c r="R102" i="2"/>
  <c r="S102" i="2" s="1"/>
  <c r="R106" i="2"/>
  <c r="S106" i="2" s="1"/>
  <c r="R110" i="2"/>
  <c r="S110" i="2" s="1"/>
  <c r="R114" i="2"/>
  <c r="S114" i="2" s="1"/>
  <c r="R124" i="2"/>
  <c r="S124" i="2" s="1"/>
  <c r="R129" i="2"/>
  <c r="S129" i="2" s="1"/>
  <c r="R134" i="2"/>
  <c r="S134" i="2" s="1"/>
  <c r="R11" i="2"/>
  <c r="S11" i="2" s="1"/>
  <c r="R15" i="2"/>
  <c r="S15" i="2" s="1"/>
  <c r="R19" i="2"/>
  <c r="S19" i="2" s="1"/>
  <c r="R23" i="2"/>
  <c r="S23" i="2" s="1"/>
  <c r="R27" i="2"/>
  <c r="S27" i="2" s="1"/>
  <c r="R31" i="2"/>
  <c r="S31" i="2" s="1"/>
  <c r="R35" i="2"/>
  <c r="S35" i="2" s="1"/>
  <c r="R42" i="2"/>
  <c r="S42" i="2" s="1"/>
  <c r="R46" i="2"/>
  <c r="S46" i="2" s="1"/>
  <c r="R50" i="2"/>
  <c r="S50" i="2" s="1"/>
  <c r="R54" i="2"/>
  <c r="S54" i="2" s="1"/>
  <c r="R58" i="2"/>
  <c r="S58" i="2" s="1"/>
  <c r="R64" i="2"/>
  <c r="S64" i="2" s="1"/>
  <c r="R65" i="2"/>
  <c r="S65" i="2" s="1"/>
  <c r="R69" i="2"/>
  <c r="S69" i="2" s="1"/>
  <c r="R75" i="2"/>
  <c r="S75" i="2" s="1"/>
  <c r="R79" i="2"/>
  <c r="S79" i="2" s="1"/>
  <c r="R83" i="2"/>
  <c r="S83" i="2" s="1"/>
  <c r="R87" i="2"/>
  <c r="S87" i="2" s="1"/>
  <c r="R91" i="2"/>
  <c r="S91" i="2" s="1"/>
  <c r="R95" i="2"/>
  <c r="S95" i="2" s="1"/>
  <c r="R99" i="2"/>
  <c r="S99" i="2" s="1"/>
  <c r="R103" i="2"/>
  <c r="S103" i="2" s="1"/>
  <c r="R107" i="2"/>
  <c r="S107" i="2" s="1"/>
  <c r="R111" i="2"/>
  <c r="S111" i="2" s="1"/>
  <c r="R115" i="2"/>
  <c r="S115" i="2" s="1"/>
  <c r="R125" i="2"/>
  <c r="S125" i="2" s="1"/>
  <c r="R131" i="2"/>
  <c r="S131" i="2" s="1"/>
  <c r="R135" i="2"/>
  <c r="S135" i="2" s="1"/>
  <c r="R9" i="2"/>
  <c r="S9" i="2" s="1"/>
  <c r="P58" i="2"/>
  <c r="Q58" i="2" s="1"/>
  <c r="P64" i="2"/>
  <c r="Q64" i="2" s="1"/>
  <c r="P65" i="2"/>
  <c r="Q65" i="2" s="1"/>
  <c r="P69" i="2"/>
  <c r="Q69" i="2" s="1"/>
  <c r="P75" i="2"/>
  <c r="Q75" i="2" s="1"/>
  <c r="P79" i="2"/>
  <c r="Q79" i="2" s="1"/>
  <c r="P83" i="2"/>
  <c r="Q83" i="2" s="1"/>
  <c r="P87" i="2"/>
  <c r="Q87" i="2" s="1"/>
  <c r="N43" i="2"/>
  <c r="O43" i="2" s="1"/>
  <c r="N47" i="2"/>
  <c r="O47" i="2" s="1"/>
  <c r="N51" i="2"/>
  <c r="O51" i="2" s="1"/>
  <c r="N55" i="2"/>
  <c r="O55" i="2" s="1"/>
  <c r="N61" i="2"/>
  <c r="O61" i="2" s="1"/>
  <c r="N66" i="2"/>
  <c r="O66" i="2" s="1"/>
  <c r="N72" i="2"/>
  <c r="O72" i="2" s="1"/>
  <c r="N76" i="2"/>
  <c r="O76" i="2" s="1"/>
  <c r="N80" i="2"/>
  <c r="O80" i="2" s="1"/>
  <c r="N84" i="2"/>
  <c r="O84" i="2" s="1"/>
  <c r="N88" i="2"/>
  <c r="O88" i="2" s="1"/>
  <c r="N92" i="2"/>
  <c r="O92" i="2" s="1"/>
  <c r="N96" i="2"/>
  <c r="O96" i="2" s="1"/>
  <c r="N100" i="2"/>
  <c r="O100" i="2" s="1"/>
  <c r="N104" i="2"/>
  <c r="O104" i="2" s="1"/>
  <c r="N108" i="2"/>
  <c r="O108" i="2" s="1"/>
  <c r="N112" i="2"/>
  <c r="O112" i="2" s="1"/>
  <c r="N116" i="2"/>
  <c r="O116" i="2" s="1"/>
  <c r="N127" i="2"/>
  <c r="O127" i="2" s="1"/>
  <c r="N132" i="2"/>
  <c r="O132" i="2" s="1"/>
  <c r="N136" i="2"/>
  <c r="O136" i="2" s="1"/>
  <c r="N148" i="2"/>
  <c r="O148" i="2" s="1"/>
  <c r="L11" i="2"/>
  <c r="M11" i="2" s="1"/>
  <c r="L15" i="2"/>
  <c r="M15" i="2" s="1"/>
  <c r="L19" i="2"/>
  <c r="M19" i="2" s="1"/>
  <c r="L23" i="2"/>
  <c r="M23" i="2" s="1"/>
  <c r="L27" i="2"/>
  <c r="M27" i="2" s="1"/>
  <c r="L31" i="2"/>
  <c r="M31" i="2" s="1"/>
  <c r="L35" i="2"/>
  <c r="M35" i="2" s="1"/>
  <c r="N37" i="2"/>
  <c r="O37" i="2" s="1"/>
  <c r="P37" i="2"/>
  <c r="Q37" i="2" s="1"/>
  <c r="J37" i="2"/>
  <c r="K37" i="2" s="1"/>
  <c r="P36" i="2"/>
  <c r="Q36" i="2" s="1"/>
  <c r="J36" i="2"/>
  <c r="K36" i="2" s="1"/>
  <c r="L36" i="2"/>
  <c r="M36" i="2" s="1"/>
  <c r="J34" i="2"/>
  <c r="K34" i="2" s="1"/>
  <c r="L34" i="2"/>
  <c r="M34" i="2" s="1"/>
  <c r="P34" i="2"/>
  <c r="Q34" i="2" s="1"/>
  <c r="P32" i="2"/>
  <c r="Q32" i="2" s="1"/>
  <c r="J32" i="2"/>
  <c r="K32" i="2" s="1"/>
  <c r="L32" i="2"/>
  <c r="M32" i="2" s="1"/>
  <c r="J30" i="2"/>
  <c r="K30" i="2" s="1"/>
  <c r="L30" i="2"/>
  <c r="M30" i="2" s="1"/>
  <c r="P30" i="2"/>
  <c r="Q30" i="2" s="1"/>
  <c r="P28" i="2"/>
  <c r="Q28" i="2" s="1"/>
  <c r="J28" i="2"/>
  <c r="K28" i="2" s="1"/>
  <c r="L28" i="2"/>
  <c r="M28" i="2" s="1"/>
  <c r="M26" i="2"/>
  <c r="P26" i="2"/>
  <c r="Q26" i="2" s="1"/>
  <c r="P24" i="2"/>
  <c r="Q24" i="2" s="1"/>
  <c r="J24" i="2"/>
  <c r="K24" i="2" s="1"/>
  <c r="L24" i="2"/>
  <c r="M24" i="2" s="1"/>
  <c r="J22" i="2"/>
  <c r="K22" i="2" s="1"/>
  <c r="L22" i="2"/>
  <c r="M22" i="2" s="1"/>
  <c r="P22" i="2"/>
  <c r="Q22" i="2" s="1"/>
  <c r="P20" i="2"/>
  <c r="Q20" i="2" s="1"/>
  <c r="J20" i="2"/>
  <c r="K20" i="2" s="1"/>
  <c r="L20" i="2"/>
  <c r="M20" i="2" s="1"/>
  <c r="J18" i="2"/>
  <c r="K18" i="2" s="1"/>
  <c r="L18" i="2"/>
  <c r="M18" i="2" s="1"/>
  <c r="P18" i="2"/>
  <c r="Q18" i="2" s="1"/>
  <c r="P16" i="2"/>
  <c r="Q16" i="2" s="1"/>
  <c r="J16" i="2"/>
  <c r="K16" i="2" s="1"/>
  <c r="L16" i="2"/>
  <c r="M16" i="2" s="1"/>
  <c r="J14" i="2"/>
  <c r="K14" i="2" s="1"/>
  <c r="L14" i="2"/>
  <c r="M14" i="2" s="1"/>
  <c r="P14" i="2"/>
  <c r="Q14" i="2" s="1"/>
  <c r="P12" i="2"/>
  <c r="Q12" i="2" s="1"/>
  <c r="J12" i="2"/>
  <c r="K12" i="2" s="1"/>
  <c r="L12" i="2"/>
  <c r="M12" i="2" s="1"/>
  <c r="J10" i="2"/>
  <c r="K10" i="2" s="1"/>
  <c r="L10" i="2"/>
  <c r="M10" i="2" s="1"/>
  <c r="P10" i="2"/>
  <c r="Q10" i="2" s="1"/>
  <c r="P8" i="2"/>
  <c r="Q8" i="2" s="1"/>
  <c r="J8" i="2"/>
  <c r="K8" i="2" s="1"/>
  <c r="L8" i="2"/>
  <c r="M8" i="2" s="1"/>
  <c r="N147" i="2"/>
  <c r="O147" i="2" s="1"/>
  <c r="J147" i="2"/>
  <c r="K147" i="2" s="1"/>
  <c r="J135" i="2"/>
  <c r="K135" i="2" s="1"/>
  <c r="L135" i="2"/>
  <c r="M135" i="2" s="1"/>
  <c r="N135" i="2"/>
  <c r="O135" i="2" s="1"/>
  <c r="N133" i="2"/>
  <c r="O133" i="2" s="1"/>
  <c r="J133" i="2"/>
  <c r="K133" i="2" s="1"/>
  <c r="J131" i="2"/>
  <c r="K131" i="2" s="1"/>
  <c r="L131" i="2"/>
  <c r="M131" i="2" s="1"/>
  <c r="N131" i="2"/>
  <c r="O131" i="2" s="1"/>
  <c r="N128" i="2"/>
  <c r="O128" i="2" s="1"/>
  <c r="J128" i="2"/>
  <c r="K128" i="2" s="1"/>
  <c r="J125" i="2"/>
  <c r="K125" i="2" s="1"/>
  <c r="L125" i="2"/>
  <c r="M125" i="2" s="1"/>
  <c r="N125" i="2"/>
  <c r="O125" i="2" s="1"/>
  <c r="N123" i="2"/>
  <c r="O123" i="2" s="1"/>
  <c r="J123" i="2"/>
  <c r="K123" i="2" s="1"/>
  <c r="J115" i="2"/>
  <c r="K115" i="2" s="1"/>
  <c r="L115" i="2"/>
  <c r="M115" i="2" s="1"/>
  <c r="N115" i="2"/>
  <c r="O115" i="2" s="1"/>
  <c r="N113" i="2"/>
  <c r="O113" i="2" s="1"/>
  <c r="J113" i="2"/>
  <c r="K113" i="2" s="1"/>
  <c r="J111" i="2"/>
  <c r="K111" i="2" s="1"/>
  <c r="L111" i="2"/>
  <c r="M111" i="2" s="1"/>
  <c r="N111" i="2"/>
  <c r="O111" i="2" s="1"/>
  <c r="N109" i="2"/>
  <c r="O109" i="2" s="1"/>
  <c r="J109" i="2"/>
  <c r="K109" i="2" s="1"/>
  <c r="J107" i="2"/>
  <c r="K107" i="2" s="1"/>
  <c r="L107" i="2"/>
  <c r="M107" i="2" s="1"/>
  <c r="N107" i="2"/>
  <c r="O107" i="2" s="1"/>
  <c r="N105" i="2"/>
  <c r="O105" i="2" s="1"/>
  <c r="J105" i="2"/>
  <c r="K105" i="2" s="1"/>
  <c r="J103" i="2"/>
  <c r="K103" i="2" s="1"/>
  <c r="L103" i="2"/>
  <c r="M103" i="2" s="1"/>
  <c r="N103" i="2"/>
  <c r="O103" i="2" s="1"/>
  <c r="N101" i="2"/>
  <c r="O101" i="2" s="1"/>
  <c r="J101" i="2"/>
  <c r="K101" i="2" s="1"/>
  <c r="J99" i="2"/>
  <c r="K99" i="2" s="1"/>
  <c r="L99" i="2"/>
  <c r="M99" i="2" s="1"/>
  <c r="N99" i="2"/>
  <c r="O99" i="2" s="1"/>
  <c r="N97" i="2"/>
  <c r="O97" i="2" s="1"/>
  <c r="J97" i="2"/>
  <c r="K97" i="2" s="1"/>
  <c r="J95" i="2"/>
  <c r="K95" i="2" s="1"/>
  <c r="L95" i="2"/>
  <c r="M95" i="2" s="1"/>
  <c r="N95" i="2"/>
  <c r="O95" i="2" s="1"/>
  <c r="N93" i="2"/>
  <c r="O93" i="2" s="1"/>
  <c r="J93" i="2"/>
  <c r="K93" i="2" s="1"/>
  <c r="J91" i="2"/>
  <c r="K91" i="2" s="1"/>
  <c r="L91" i="2"/>
  <c r="M91" i="2" s="1"/>
  <c r="N91" i="2"/>
  <c r="O91" i="2" s="1"/>
  <c r="N89" i="2"/>
  <c r="O89" i="2" s="1"/>
  <c r="J89" i="2"/>
  <c r="K89" i="2" s="1"/>
  <c r="J87" i="2"/>
  <c r="K87" i="2" s="1"/>
  <c r="N87" i="2"/>
  <c r="O87" i="2" s="1"/>
  <c r="N85" i="2"/>
  <c r="O85" i="2" s="1"/>
  <c r="J85" i="2"/>
  <c r="K85" i="2" s="1"/>
  <c r="J83" i="2"/>
  <c r="K83" i="2" s="1"/>
  <c r="N83" i="2"/>
  <c r="O83" i="2" s="1"/>
  <c r="N81" i="2"/>
  <c r="O81" i="2" s="1"/>
  <c r="J81" i="2"/>
  <c r="K81" i="2" s="1"/>
  <c r="J79" i="2"/>
  <c r="K79" i="2" s="1"/>
  <c r="N79" i="2"/>
  <c r="O79" i="2" s="1"/>
  <c r="N77" i="2"/>
  <c r="O77" i="2" s="1"/>
  <c r="J77" i="2"/>
  <c r="K77" i="2" s="1"/>
  <c r="J75" i="2"/>
  <c r="K75" i="2" s="1"/>
  <c r="N75" i="2"/>
  <c r="O75" i="2" s="1"/>
  <c r="N73" i="2"/>
  <c r="O73" i="2" s="1"/>
  <c r="J73" i="2"/>
  <c r="K73" i="2" s="1"/>
  <c r="J69" i="2"/>
  <c r="K69" i="2" s="1"/>
  <c r="N69" i="2"/>
  <c r="O69" i="2" s="1"/>
  <c r="N67" i="2"/>
  <c r="O67" i="2" s="1"/>
  <c r="J67" i="2"/>
  <c r="K67" i="2" s="1"/>
  <c r="J65" i="2"/>
  <c r="K65" i="2" s="1"/>
  <c r="N65" i="2"/>
  <c r="O65" i="2" s="1"/>
  <c r="J64" i="2"/>
  <c r="K64" i="2" s="1"/>
  <c r="N64" i="2"/>
  <c r="O64" i="2" s="1"/>
  <c r="N62" i="2"/>
  <c r="O62" i="2" s="1"/>
  <c r="J62" i="2"/>
  <c r="K62" i="2" s="1"/>
  <c r="J58" i="2"/>
  <c r="K58" i="2" s="1"/>
  <c r="N58" i="2"/>
  <c r="O58" i="2" s="1"/>
  <c r="N56" i="2"/>
  <c r="O56" i="2" s="1"/>
  <c r="J56" i="2"/>
  <c r="K56" i="2" s="1"/>
  <c r="J54" i="2"/>
  <c r="K54" i="2" s="1"/>
  <c r="N54" i="2"/>
  <c r="O54" i="2" s="1"/>
  <c r="P54" i="2"/>
  <c r="Q54" i="2" s="1"/>
  <c r="N52" i="2"/>
  <c r="O52" i="2" s="1"/>
  <c r="P52" i="2"/>
  <c r="Q52" i="2" s="1"/>
  <c r="J52" i="2"/>
  <c r="K52" i="2" s="1"/>
  <c r="J50" i="2"/>
  <c r="K50" i="2" s="1"/>
  <c r="N50" i="2"/>
  <c r="O50" i="2" s="1"/>
  <c r="P50" i="2"/>
  <c r="Q50" i="2" s="1"/>
  <c r="N48" i="2"/>
  <c r="O48" i="2" s="1"/>
  <c r="P48" i="2"/>
  <c r="Q48" i="2" s="1"/>
  <c r="J48" i="2"/>
  <c r="K48" i="2" s="1"/>
  <c r="J46" i="2"/>
  <c r="K46" i="2" s="1"/>
  <c r="N46" i="2"/>
  <c r="O46" i="2" s="1"/>
  <c r="P46" i="2"/>
  <c r="Q46" i="2" s="1"/>
  <c r="N44" i="2"/>
  <c r="O44" i="2" s="1"/>
  <c r="P44" i="2"/>
  <c r="Q44" i="2" s="1"/>
  <c r="J44" i="2"/>
  <c r="K44" i="2" s="1"/>
  <c r="J42" i="2"/>
  <c r="K42" i="2" s="1"/>
  <c r="N42" i="2"/>
  <c r="O42" i="2" s="1"/>
  <c r="P42" i="2"/>
  <c r="Q42" i="2" s="1"/>
  <c r="R8" i="2"/>
  <c r="S8" i="2" s="1"/>
  <c r="R12" i="2"/>
  <c r="S12" i="2" s="1"/>
  <c r="R16" i="2"/>
  <c r="S16" i="2" s="1"/>
  <c r="R20" i="2"/>
  <c r="S20" i="2" s="1"/>
  <c r="R24" i="2"/>
  <c r="S24" i="2" s="1"/>
  <c r="R28" i="2"/>
  <c r="S28" i="2" s="1"/>
  <c r="R32" i="2"/>
  <c r="S32" i="2" s="1"/>
  <c r="R36" i="2"/>
  <c r="S36" i="2" s="1"/>
  <c r="R43" i="2"/>
  <c r="S43" i="2" s="1"/>
  <c r="R47" i="2"/>
  <c r="S47" i="2" s="1"/>
  <c r="R51" i="2"/>
  <c r="S51" i="2" s="1"/>
  <c r="R55" i="2"/>
  <c r="S55" i="2" s="1"/>
  <c r="R61" i="2"/>
  <c r="S61" i="2" s="1"/>
  <c r="R66" i="2"/>
  <c r="S66" i="2" s="1"/>
  <c r="R72" i="2"/>
  <c r="S72" i="2" s="1"/>
  <c r="R76" i="2"/>
  <c r="S76" i="2" s="1"/>
  <c r="R80" i="2"/>
  <c r="S80" i="2" s="1"/>
  <c r="R84" i="2"/>
  <c r="S84" i="2" s="1"/>
  <c r="R88" i="2"/>
  <c r="S88" i="2" s="1"/>
  <c r="R92" i="2"/>
  <c r="S92" i="2" s="1"/>
  <c r="R96" i="2"/>
  <c r="S96" i="2" s="1"/>
  <c r="R100" i="2"/>
  <c r="S100" i="2" s="1"/>
  <c r="R104" i="2"/>
  <c r="S104" i="2" s="1"/>
  <c r="R108" i="2"/>
  <c r="S108" i="2" s="1"/>
  <c r="R112" i="2"/>
  <c r="S112" i="2" s="1"/>
  <c r="R116" i="2"/>
  <c r="S116" i="2" s="1"/>
  <c r="R127" i="2"/>
  <c r="S127" i="2" s="1"/>
  <c r="R132" i="2"/>
  <c r="S132" i="2" s="1"/>
  <c r="R136" i="2"/>
  <c r="S136" i="2" s="1"/>
  <c r="R148" i="2"/>
  <c r="S148" i="2" s="1"/>
  <c r="R13" i="2"/>
  <c r="S13" i="2" s="1"/>
  <c r="R17" i="2"/>
  <c r="S17" i="2" s="1"/>
  <c r="R21" i="2"/>
  <c r="S21" i="2" s="1"/>
  <c r="R25" i="2"/>
  <c r="S25" i="2" s="1"/>
  <c r="R29" i="2"/>
  <c r="S29" i="2" s="1"/>
  <c r="R33" i="2"/>
  <c r="S33" i="2" s="1"/>
  <c r="R37" i="2"/>
  <c r="S37" i="2" s="1"/>
  <c r="R44" i="2"/>
  <c r="S44" i="2" s="1"/>
  <c r="R48" i="2"/>
  <c r="S48" i="2" s="1"/>
  <c r="R52" i="2"/>
  <c r="S52" i="2" s="1"/>
  <c r="R56" i="2"/>
  <c r="S56" i="2" s="1"/>
  <c r="R62" i="2"/>
  <c r="S62" i="2" s="1"/>
  <c r="R67" i="2"/>
  <c r="S67" i="2" s="1"/>
  <c r="R73" i="2"/>
  <c r="S73" i="2" s="1"/>
  <c r="R77" i="2"/>
  <c r="S77" i="2" s="1"/>
  <c r="R81" i="2"/>
  <c r="S81" i="2" s="1"/>
  <c r="R85" i="2"/>
  <c r="S85" i="2" s="1"/>
  <c r="R89" i="2"/>
  <c r="S89" i="2" s="1"/>
  <c r="R93" i="2"/>
  <c r="S93" i="2" s="1"/>
  <c r="R97" i="2"/>
  <c r="S97" i="2" s="1"/>
  <c r="R101" i="2"/>
  <c r="S101" i="2" s="1"/>
  <c r="R105" i="2"/>
  <c r="S105" i="2" s="1"/>
  <c r="R109" i="2"/>
  <c r="S109" i="2" s="1"/>
  <c r="R113" i="2"/>
  <c r="S113" i="2" s="1"/>
  <c r="R123" i="2"/>
  <c r="S123" i="2" s="1"/>
  <c r="R128" i="2"/>
  <c r="S128" i="2" s="1"/>
  <c r="R133" i="2"/>
  <c r="S133" i="2" s="1"/>
  <c r="R147" i="2"/>
  <c r="S147" i="2" s="1"/>
  <c r="R7" i="2"/>
  <c r="S7" i="2" s="1"/>
  <c r="P56" i="2"/>
  <c r="Q56" i="2" s="1"/>
  <c r="P62" i="2"/>
  <c r="Q62" i="2" s="1"/>
  <c r="P67" i="2"/>
  <c r="Q67" i="2" s="1"/>
  <c r="P73" i="2"/>
  <c r="Q73" i="2" s="1"/>
  <c r="P77" i="2"/>
  <c r="Q77" i="2" s="1"/>
  <c r="P81" i="2"/>
  <c r="Q81" i="2" s="1"/>
  <c r="P85" i="2"/>
  <c r="Q85" i="2" s="1"/>
  <c r="P89" i="2"/>
  <c r="Q89" i="2" s="1"/>
  <c r="P93" i="2"/>
  <c r="Q93" i="2" s="1"/>
  <c r="P97" i="2"/>
  <c r="Q97" i="2" s="1"/>
  <c r="P101" i="2"/>
  <c r="Q101" i="2" s="1"/>
  <c r="P105" i="2"/>
  <c r="Q105" i="2" s="1"/>
  <c r="P109" i="2"/>
  <c r="Q109" i="2" s="1"/>
  <c r="P113" i="2"/>
  <c r="Q113" i="2" s="1"/>
  <c r="P123" i="2"/>
  <c r="Q123" i="2" s="1"/>
  <c r="P128" i="2"/>
  <c r="Q128" i="2" s="1"/>
  <c r="P133" i="2"/>
  <c r="Q133" i="2" s="1"/>
  <c r="P147" i="2"/>
  <c r="Q147" i="2" s="1"/>
  <c r="P7" i="2"/>
  <c r="N10" i="2"/>
  <c r="O10" i="2" s="1"/>
  <c r="N14" i="2"/>
  <c r="O14" i="2" s="1"/>
  <c r="N18" i="2"/>
  <c r="O18" i="2" s="1"/>
  <c r="N22" i="2"/>
  <c r="O22" i="2" s="1"/>
  <c r="N26" i="2"/>
  <c r="O26" i="2" s="1"/>
  <c r="N30" i="2"/>
  <c r="O30" i="2" s="1"/>
  <c r="N34" i="2"/>
  <c r="O34" i="2" s="1"/>
  <c r="N41" i="2"/>
  <c r="O41" i="2" s="1"/>
  <c r="N45" i="2"/>
  <c r="O45" i="2" s="1"/>
  <c r="N49" i="2"/>
  <c r="O49" i="2" s="1"/>
  <c r="N53" i="2"/>
  <c r="O53" i="2" s="1"/>
  <c r="N57" i="2"/>
  <c r="O57" i="2" s="1"/>
  <c r="N63" i="2"/>
  <c r="O63" i="2" s="1"/>
  <c r="N68" i="2"/>
  <c r="O68" i="2" s="1"/>
  <c r="N74" i="2"/>
  <c r="O74" i="2" s="1"/>
  <c r="N78" i="2"/>
  <c r="O78" i="2" s="1"/>
  <c r="N82" i="2"/>
  <c r="O82" i="2" s="1"/>
  <c r="N86" i="2"/>
  <c r="O86" i="2" s="1"/>
  <c r="N90" i="2"/>
  <c r="O90" i="2" s="1"/>
  <c r="N94" i="2"/>
  <c r="O94" i="2" s="1"/>
  <c r="N98" i="2"/>
  <c r="O98" i="2" s="1"/>
  <c r="N102" i="2"/>
  <c r="O102" i="2" s="1"/>
  <c r="N106" i="2"/>
  <c r="O106" i="2" s="1"/>
  <c r="N110" i="2"/>
  <c r="O110" i="2" s="1"/>
  <c r="N114" i="2"/>
  <c r="O114" i="2" s="1"/>
  <c r="N124" i="2"/>
  <c r="O124" i="2" s="1"/>
  <c r="N129" i="2"/>
  <c r="O129" i="2" s="1"/>
  <c r="N134" i="2"/>
  <c r="O134" i="2" s="1"/>
  <c r="L9" i="2"/>
  <c r="M9" i="2" s="1"/>
  <c r="L13" i="2"/>
  <c r="M13" i="2" s="1"/>
  <c r="L17" i="2"/>
  <c r="M17" i="2" s="1"/>
  <c r="L21" i="2"/>
  <c r="M21" i="2" s="1"/>
  <c r="L25" i="2"/>
  <c r="M25" i="2" s="1"/>
  <c r="L29" i="2"/>
  <c r="M29" i="2" s="1"/>
  <c r="L33" i="2"/>
  <c r="M33" i="2" s="1"/>
  <c r="L37" i="2"/>
  <c r="M37" i="2" s="1"/>
  <c r="L44" i="2"/>
  <c r="M44" i="2" s="1"/>
  <c r="L48" i="2"/>
  <c r="M48" i="2" s="1"/>
  <c r="L52" i="2"/>
  <c r="M52" i="2" s="1"/>
  <c r="L56" i="2"/>
  <c r="M56" i="2" s="1"/>
  <c r="L62" i="2"/>
  <c r="M62" i="2" s="1"/>
  <c r="L67" i="2"/>
  <c r="M67" i="2" s="1"/>
  <c r="L73" i="2"/>
  <c r="M73" i="2" s="1"/>
  <c r="L77" i="2"/>
  <c r="M77" i="2" s="1"/>
  <c r="L81" i="2"/>
  <c r="M81" i="2" s="1"/>
  <c r="L85" i="2"/>
  <c r="M85" i="2" s="1"/>
  <c r="L89" i="2"/>
  <c r="M89" i="2" s="1"/>
  <c r="L97" i="2"/>
  <c r="M97" i="2" s="1"/>
  <c r="L105" i="2"/>
  <c r="M105" i="2" s="1"/>
  <c r="L113" i="2"/>
  <c r="M113" i="2" s="1"/>
  <c r="L128" i="2"/>
  <c r="M128" i="2" s="1"/>
  <c r="L147" i="2"/>
  <c r="M147" i="2" s="1"/>
  <c r="C5" i="1"/>
  <c r="Z7" i="2" l="1"/>
  <c r="Q7" i="2"/>
  <c r="X7" i="2"/>
  <c r="M7" i="2"/>
  <c r="W7" i="2"/>
  <c r="K7" i="2"/>
  <c r="O20" i="3"/>
  <c r="N21" i="3" s="1"/>
  <c r="E19" i="3"/>
  <c r="D20" i="3" s="1"/>
  <c r="Y7" i="2"/>
  <c r="AA7" i="2"/>
  <c r="T7" i="2"/>
  <c r="T9" i="2" s="1"/>
  <c r="O21" i="3" l="1"/>
  <c r="N22" i="3" s="1"/>
  <c r="E20" i="3"/>
  <c r="D21" i="3" s="1"/>
  <c r="O22" i="3" l="1"/>
  <c r="N23" i="3" s="1"/>
  <c r="E21" i="3"/>
  <c r="D22" i="3" s="1"/>
  <c r="O23" i="3" l="1"/>
  <c r="N24" i="3" s="1"/>
  <c r="E22" i="3"/>
  <c r="D23" i="3" s="1"/>
  <c r="O24" i="3" l="1"/>
  <c r="N25" i="3" s="1"/>
  <c r="E23" i="3"/>
  <c r="D24" i="3" s="1"/>
  <c r="O25" i="3" l="1"/>
  <c r="N26" i="3" s="1"/>
  <c r="E24" i="3"/>
  <c r="D25" i="3" s="1"/>
  <c r="O26" i="3" l="1"/>
  <c r="N27" i="3" s="1"/>
  <c r="E25" i="3"/>
  <c r="D26" i="3" s="1"/>
  <c r="O27" i="3" l="1"/>
  <c r="N28" i="3" s="1"/>
  <c r="E26" i="3"/>
  <c r="D27" i="3" s="1"/>
  <c r="O28" i="3" l="1"/>
  <c r="N29" i="3" s="1"/>
  <c r="E27" i="3"/>
  <c r="D28" i="3" s="1"/>
  <c r="O29" i="3" l="1"/>
  <c r="N30" i="3" s="1"/>
  <c r="E28" i="3"/>
  <c r="D29" i="3" s="1"/>
  <c r="O30" i="3" l="1"/>
  <c r="N31" i="3" s="1"/>
  <c r="E29" i="3"/>
  <c r="D30" i="3" s="1"/>
  <c r="O31" i="3" l="1"/>
  <c r="N32" i="3" s="1"/>
  <c r="E30" i="3"/>
  <c r="D31" i="3" s="1"/>
  <c r="O32" i="3" l="1"/>
  <c r="N33" i="3" s="1"/>
  <c r="E31" i="3"/>
  <c r="D32" i="3" s="1"/>
  <c r="O33" i="3" l="1"/>
  <c r="N34" i="3" s="1"/>
  <c r="E32" i="3"/>
  <c r="D33" i="3" s="1"/>
  <c r="O34" i="3" l="1"/>
  <c r="N35" i="3" s="1"/>
  <c r="E33" i="3"/>
  <c r="D34" i="3" s="1"/>
  <c r="E34" i="3" l="1"/>
  <c r="D35" i="3" s="1"/>
  <c r="E35" i="3" s="1"/>
  <c r="O35" i="3"/>
  <c r="N36" i="3" s="1"/>
  <c r="O36" i="3" l="1"/>
</calcChain>
</file>

<file path=xl/sharedStrings.xml><?xml version="1.0" encoding="utf-8"?>
<sst xmlns="http://schemas.openxmlformats.org/spreadsheetml/2006/main" count="3596" uniqueCount="1344">
  <si>
    <t>Libra</t>
  </si>
  <si>
    <t>Italicvm pondum</t>
  </si>
  <si>
    <t>=po</t>
  </si>
  <si>
    <t>Semilibra</t>
  </si>
  <si>
    <t>Uncia</t>
  </si>
  <si>
    <t>gr.</t>
  </si>
  <si>
    <t>k.mo</t>
  </si>
  <si>
    <t>Italicvs Modius</t>
  </si>
  <si>
    <t>Passvs Mille</t>
  </si>
  <si>
    <t>Km.</t>
  </si>
  <si>
    <t>Cvbitvm</t>
  </si>
  <si>
    <t>cm.</t>
  </si>
  <si>
    <t>Pes</t>
  </si>
  <si>
    <t>Digitvs</t>
  </si>
  <si>
    <t>par</t>
  </si>
  <si>
    <t>paia</t>
  </si>
  <si>
    <t>Fascis, fascicvlvs</t>
  </si>
  <si>
    <t>Tela , quaternio</t>
  </si>
  <si>
    <t>Forma</t>
  </si>
  <si>
    <t>CIBO</t>
  </si>
  <si>
    <t>K.mo</t>
  </si>
  <si>
    <t>Denari</t>
  </si>
  <si>
    <t>Orzo</t>
  </si>
  <si>
    <t>Segale</t>
  </si>
  <si>
    <t>Gallette Militari</t>
  </si>
  <si>
    <t>Panico</t>
  </si>
  <si>
    <t>Lenticchie</t>
  </si>
  <si>
    <t>Erbette</t>
  </si>
  <si>
    <t>17,511 Litri</t>
  </si>
  <si>
    <t>Piselli senza buccia</t>
  </si>
  <si>
    <t>Avena</t>
  </si>
  <si>
    <t>Lupini</t>
  </si>
  <si>
    <t>301 d. C.</t>
  </si>
  <si>
    <t>Semi di lino</t>
  </si>
  <si>
    <t>Riso pulito</t>
  </si>
  <si>
    <t>Orzo pulito</t>
  </si>
  <si>
    <t>Semi di Sesamo</t>
  </si>
  <si>
    <t>Semi di Fieno</t>
  </si>
  <si>
    <t>Semi di erba Medica</t>
  </si>
  <si>
    <t>Semi di Canapa</t>
  </si>
  <si>
    <t>Vescia secca</t>
  </si>
  <si>
    <t>Semi di Papavero</t>
  </si>
  <si>
    <t>Cumino pulito</t>
  </si>
  <si>
    <t>Semi di Rafano</t>
  </si>
  <si>
    <t>Semi di Senape</t>
  </si>
  <si>
    <t>Italicvs Sextarivs</t>
  </si>
  <si>
    <t>Litri</t>
  </si>
  <si>
    <t>VINI</t>
  </si>
  <si>
    <t>Sextarivs =0,574 litri</t>
  </si>
  <si>
    <t>Vino Piceno</t>
  </si>
  <si>
    <t>Vino Tiburtino</t>
  </si>
  <si>
    <t>Vino Sabino</t>
  </si>
  <si>
    <t>Vino  Amminnei</t>
  </si>
  <si>
    <t>Vino Saiti</t>
  </si>
  <si>
    <t>Vino di Sorrento</t>
  </si>
  <si>
    <t>Vino Falerno</t>
  </si>
  <si>
    <t>Vino rustico</t>
  </si>
  <si>
    <t>Birra della val Camonica</t>
  </si>
  <si>
    <t>Birra di Malto</t>
  </si>
  <si>
    <t>Liquore di mosto di moeonia (Lidia)</t>
  </si>
  <si>
    <t>Vino al miele dorato di Attica</t>
  </si>
  <si>
    <t>Vino all'Assenzio</t>
  </si>
  <si>
    <t>Vino Speziato</t>
  </si>
  <si>
    <t xml:space="preserve">Sextarivs </t>
  </si>
  <si>
    <t>Vino rosato</t>
  </si>
  <si>
    <t>Fiore d'Olio</t>
  </si>
  <si>
    <t>Olio di seconda spremitura</t>
  </si>
  <si>
    <t>Olio da cibo</t>
  </si>
  <si>
    <t>Olio di Rafano</t>
  </si>
  <si>
    <t>Aceto</t>
  </si>
  <si>
    <t>Salsa di pesce (garum)</t>
  </si>
  <si>
    <t>Salsa di pesce (garum) 2 scelta</t>
  </si>
  <si>
    <t>Sale</t>
  </si>
  <si>
    <t>Modio da 17,511 L.</t>
  </si>
  <si>
    <t>Sale speziato</t>
  </si>
  <si>
    <t>Miglior miele</t>
  </si>
  <si>
    <t>Miele di seconda scelta</t>
  </si>
  <si>
    <t>OLI E SPEZIE</t>
  </si>
  <si>
    <t>CARNI</t>
  </si>
  <si>
    <t>Carne Porcina</t>
  </si>
  <si>
    <t>Carne di Manzo</t>
  </si>
  <si>
    <t>Carne Caprina</t>
  </si>
  <si>
    <t>Carne di fegato grasso</t>
  </si>
  <si>
    <t>Interiora</t>
  </si>
  <si>
    <t>Lardo di prima scelta</t>
  </si>
  <si>
    <t xml:space="preserve">Prosciutto Menapicae vel Cerritanae </t>
  </si>
  <si>
    <t>Prosciutto della Marsica</t>
  </si>
  <si>
    <t>Strutto fresco</t>
  </si>
  <si>
    <t>Pancetta</t>
  </si>
  <si>
    <t>Carne macinata di Manzo</t>
  </si>
  <si>
    <t>Fagiano di allevamento</t>
  </si>
  <si>
    <t>cadauno</t>
  </si>
  <si>
    <t>Fagiano selvatico</t>
  </si>
  <si>
    <t>Fagiana da allevamento</t>
  </si>
  <si>
    <t>Fagiana selvatica</t>
  </si>
  <si>
    <t>Pollo</t>
  </si>
  <si>
    <t>Pernice</t>
  </si>
  <si>
    <t>Tortora</t>
  </si>
  <si>
    <t>Tortora selvatica</t>
  </si>
  <si>
    <t>Una decina di Tordi</t>
  </si>
  <si>
    <t>decina</t>
  </si>
  <si>
    <t>Un paio di Colombe</t>
  </si>
  <si>
    <t>paio</t>
  </si>
  <si>
    <t>Francolino</t>
  </si>
  <si>
    <t>Oca da allevamento</t>
  </si>
  <si>
    <t>Un paio di Anatre</t>
  </si>
  <si>
    <t>Lepre</t>
  </si>
  <si>
    <t>Coniglio</t>
  </si>
  <si>
    <t>Coturnici</t>
  </si>
  <si>
    <t>Coturnici selvatiche</t>
  </si>
  <si>
    <t>Beccafichi</t>
  </si>
  <si>
    <t>Passeri</t>
  </si>
  <si>
    <t>Ghiri</t>
  </si>
  <si>
    <t>Storni</t>
  </si>
  <si>
    <t>Cinghiale</t>
  </si>
  <si>
    <t>Soiattolo</t>
  </si>
  <si>
    <t>Cervo</t>
  </si>
  <si>
    <t>Porcellino da latte</t>
  </si>
  <si>
    <t>Agnello</t>
  </si>
  <si>
    <t>Capretto</t>
  </si>
  <si>
    <t>Burro</t>
  </si>
  <si>
    <t>PESCI</t>
  </si>
  <si>
    <t>Pesci marini squamosi</t>
  </si>
  <si>
    <t>Pesci marini seconda scelta</t>
  </si>
  <si>
    <t>Pesci di fiume prima scelta</t>
  </si>
  <si>
    <t>Pesci di fiume seconda scelta</t>
  </si>
  <si>
    <t>Pesci sotto sale</t>
  </si>
  <si>
    <t>Ostriche</t>
  </si>
  <si>
    <t>Ricci di mare</t>
  </si>
  <si>
    <t>Ricci fi mare puliti freschi</t>
  </si>
  <si>
    <t>Ricci di mare sotto sale</t>
  </si>
  <si>
    <t>Cento</t>
  </si>
  <si>
    <t>Sextarivs</t>
  </si>
  <si>
    <t>Molluschi bivalvi spinosi (reginella)</t>
  </si>
  <si>
    <t>Salsa di pesce secco</t>
  </si>
  <si>
    <t>Sarde e Sardine</t>
  </si>
  <si>
    <t>Cardi</t>
  </si>
  <si>
    <t>Cinquina</t>
  </si>
  <si>
    <t>Decina</t>
  </si>
  <si>
    <t>72.000 Denari per Libra d'oro</t>
  </si>
  <si>
    <t>L'Aureo da 5,45 gr. = 3.600 Folles nel 301</t>
  </si>
  <si>
    <t xml:space="preserve"> </t>
  </si>
  <si>
    <t>Indivia scelta</t>
  </si>
  <si>
    <t>indivia di seconda scelta</t>
  </si>
  <si>
    <t>Malva grande</t>
  </si>
  <si>
    <t>cinquina</t>
  </si>
  <si>
    <t>Malva di seconda scelta</t>
  </si>
  <si>
    <t>Lattuga di prima scelta</t>
  </si>
  <si>
    <t>Lattuga di seconda scelta</t>
  </si>
  <si>
    <t>Prezzi/oro</t>
  </si>
  <si>
    <t>Euro/Au oggi</t>
  </si>
  <si>
    <t>Frumento</t>
  </si>
  <si>
    <t>326-330</t>
  </si>
  <si>
    <t>Denari  X gr. Au</t>
  </si>
  <si>
    <t>inflazione 301-330</t>
  </si>
  <si>
    <t>media annua</t>
  </si>
  <si>
    <t>Coste prima scelta</t>
  </si>
  <si>
    <t>Coste seconda scelta</t>
  </si>
  <si>
    <t>Cime prima scelta</t>
  </si>
  <si>
    <t>un fascio</t>
  </si>
  <si>
    <t>ventina</t>
  </si>
  <si>
    <t>Cime seconda scelta</t>
  </si>
  <si>
    <t>Porri di primascelta</t>
  </si>
  <si>
    <t>Porri di seconda scelta</t>
  </si>
  <si>
    <t>Barbabietole di prima scelta</t>
  </si>
  <si>
    <t>Barbabietole di seconda scelta</t>
  </si>
  <si>
    <t>Radicchio prima scelta</t>
  </si>
  <si>
    <t>Radicchio seconda scelta</t>
  </si>
  <si>
    <t>Rape di prima scelta</t>
  </si>
  <si>
    <t>Rape di seconda scelta</t>
  </si>
  <si>
    <t>Cipolle verdi prima scelta</t>
  </si>
  <si>
    <t>Cipolle verdi seconda scelta</t>
  </si>
  <si>
    <t>cinquantina</t>
  </si>
  <si>
    <t>Cipolle secche</t>
  </si>
  <si>
    <t>Aglio</t>
  </si>
  <si>
    <t>Sisymbrium officinale</t>
  </si>
  <si>
    <t>fasci da venti</t>
  </si>
  <si>
    <t>Capperi</t>
  </si>
  <si>
    <t>Zucca di prima scelta</t>
  </si>
  <si>
    <t>Zucca di seconda scelta</t>
  </si>
  <si>
    <t>Cetrioli di prima scelta</t>
  </si>
  <si>
    <t>Cetrioli di seconda scelta</t>
  </si>
  <si>
    <t>due</t>
  </si>
  <si>
    <t>quattro</t>
  </si>
  <si>
    <t>Cetrioli rotondi seconda scelta</t>
  </si>
  <si>
    <t>Meloni</t>
  </si>
  <si>
    <t>Cetrioli rotondi Campani</t>
  </si>
  <si>
    <t>Asparagi</t>
  </si>
  <si>
    <t>fascida 25</t>
  </si>
  <si>
    <t>Asparagi selvatici</t>
  </si>
  <si>
    <t>cinquanta</t>
  </si>
  <si>
    <t xml:space="preserve">Ceci verdi </t>
  </si>
  <si>
    <t>quattro sacchetti</t>
  </si>
  <si>
    <t>Cuore di palma</t>
  </si>
  <si>
    <t>quarantina</t>
  </si>
  <si>
    <t>Bulbi Africani</t>
  </si>
  <si>
    <t>Bulbi Africani piccoli</t>
  </si>
  <si>
    <t>Uova</t>
  </si>
  <si>
    <t>Pastinaca Sativa</t>
  </si>
  <si>
    <t>fasci da venticinque</t>
  </si>
  <si>
    <t>Pastinaca Sativa piccole radici</t>
  </si>
  <si>
    <t>fasci da cinquanta</t>
  </si>
  <si>
    <t>Gasteropodi di mare</t>
  </si>
  <si>
    <t>quaranta</t>
  </si>
  <si>
    <t>Castagne</t>
  </si>
  <si>
    <t>centinaio</t>
  </si>
  <si>
    <t>Noci verdi</t>
  </si>
  <si>
    <t>Noci secche</t>
  </si>
  <si>
    <t>Mandorle</t>
  </si>
  <si>
    <t>Nocciole</t>
  </si>
  <si>
    <t>Pinoli</t>
  </si>
  <si>
    <t>Pistacchi</t>
  </si>
  <si>
    <t>Italicvs sextans</t>
  </si>
  <si>
    <t>Cigliege</t>
  </si>
  <si>
    <t>quattro paia</t>
  </si>
  <si>
    <t>Albicocche</t>
  </si>
  <si>
    <t>Pesca gialla prima scelta</t>
  </si>
  <si>
    <t>Pesca gialla seconda scelta</t>
  </si>
  <si>
    <t>Pesca  prima scelta</t>
  </si>
  <si>
    <t>Pesca  seconda scelta</t>
  </si>
  <si>
    <t>Mele prima scelta</t>
  </si>
  <si>
    <t>Mele seconda scelta</t>
  </si>
  <si>
    <t>mele piccole</t>
  </si>
  <si>
    <t>Frutto di rosa</t>
  </si>
  <si>
    <t>cento</t>
  </si>
  <si>
    <t>Prugne gialle prima scelta</t>
  </si>
  <si>
    <t>Prugne gialle seconda scelta</t>
  </si>
  <si>
    <t>trentina</t>
  </si>
  <si>
    <t>Mela granata</t>
  </si>
  <si>
    <t>Mela granata piccola</t>
  </si>
  <si>
    <t>Mele cotogne seconda scelta</t>
  </si>
  <si>
    <t>Limone grande</t>
  </si>
  <si>
    <t>Limone piccolo</t>
  </si>
  <si>
    <t>More</t>
  </si>
  <si>
    <t>venticinque</t>
  </si>
  <si>
    <t>Fichi prima scelta</t>
  </si>
  <si>
    <t>Fichi seconda scelta</t>
  </si>
  <si>
    <t>Uva brumasta nera</t>
  </si>
  <si>
    <t>Libre 4</t>
  </si>
  <si>
    <t>otto</t>
  </si>
  <si>
    <t>Datteri seconda scelta</t>
  </si>
  <si>
    <t>sedici</t>
  </si>
  <si>
    <t>Datteri piccoli</t>
  </si>
  <si>
    <t>ventcinque</t>
  </si>
  <si>
    <t>Datteri Nicolaus lunghi</t>
  </si>
  <si>
    <t>Ficus varietà carica</t>
  </si>
  <si>
    <t>Olive di Tarso</t>
  </si>
  <si>
    <t>Olive Columbate</t>
  </si>
  <si>
    <t>Olive nera</t>
  </si>
  <si>
    <t>Uva passa</t>
  </si>
  <si>
    <t>Latte di pecora</t>
  </si>
  <si>
    <t>Formaggio fresco</t>
  </si>
  <si>
    <t>RETRIBUZIONI E COMPENSI</t>
  </si>
  <si>
    <t>Operaio generico</t>
  </si>
  <si>
    <t>paga di un giorno</t>
  </si>
  <si>
    <t>Artigiano nel settore dei metalli</t>
  </si>
  <si>
    <t>Artigiano nel settore dei legnami</t>
  </si>
  <si>
    <t>Addetto alla fabricazione della calce</t>
  </si>
  <si>
    <t>Operaio da costruzioni</t>
  </si>
  <si>
    <t>Scalpellino per i marmi</t>
  </si>
  <si>
    <t>imbianchino</t>
  </si>
  <si>
    <t>Magazziniere, addetto ai musei</t>
  </si>
  <si>
    <t>Addetto ai mosaici</t>
  </si>
  <si>
    <t>Pittore di immagini</t>
  </si>
  <si>
    <t>Carpentiere</t>
  </si>
  <si>
    <t>Fabbro Ferraio</t>
  </si>
  <si>
    <t>Fornaio</t>
  </si>
  <si>
    <t>Preparatore di mattoni crudi</t>
  </si>
  <si>
    <t xml:space="preserve">ogni quattro piedi  </t>
  </si>
  <si>
    <t>Scavatore di terra</t>
  </si>
  <si>
    <t xml:space="preserve"> ogni otto piedi</t>
  </si>
  <si>
    <t>Addetto ai Cammelli, asini, muli</t>
  </si>
  <si>
    <t>Pastore</t>
  </si>
  <si>
    <t>paga per animale</t>
  </si>
  <si>
    <t>Parrucchiere</t>
  </si>
  <si>
    <t>per persona</t>
  </si>
  <si>
    <t>Tosatore di pecore</t>
  </si>
  <si>
    <t>per animale</t>
  </si>
  <si>
    <t xml:space="preserve">Veterinario </t>
  </si>
  <si>
    <t>Lavorazione dell' Oricalco</t>
  </si>
  <si>
    <t>Lavorazione del rame</t>
  </si>
  <si>
    <t>Lavorazione del rame per pentole e vari</t>
  </si>
  <si>
    <t>Lavorazione delle statue e dei sigilli</t>
  </si>
  <si>
    <t>Applicazione di ornamenti in bronzo</t>
  </si>
  <si>
    <t>Creatori di immagini di bronzo</t>
  </si>
  <si>
    <t>Creatori di statue di gesso</t>
  </si>
  <si>
    <t>Addetti alla fognature</t>
  </si>
  <si>
    <t>Addetti all'acquedotto</t>
  </si>
  <si>
    <t>Arrotini per spade</t>
  </si>
  <si>
    <t>Arrotini di scuri bipenni</t>
  </si>
  <si>
    <t>cadauna</t>
  </si>
  <si>
    <t xml:space="preserve">Arrotini di scuri </t>
  </si>
  <si>
    <t>Preparatori dei foderi delle spade</t>
  </si>
  <si>
    <t xml:space="preserve">costruttori  di elmi </t>
  </si>
  <si>
    <t>Srittori in bella calligrafia</t>
  </si>
  <si>
    <t>100 righe</t>
  </si>
  <si>
    <t>Srittori in genere</t>
  </si>
  <si>
    <t>Compilazione di elenchi e tabelle</t>
  </si>
  <si>
    <t>Sarto per taglio, cucitura, ornamenti</t>
  </si>
  <si>
    <t xml:space="preserve">Sarto per taglio, cucitura, ornamenti 2a </t>
  </si>
  <si>
    <t>Sarto per mantelli militari</t>
  </si>
  <si>
    <t>Pantalonaio</t>
  </si>
  <si>
    <t>Cucitore di calze</t>
  </si>
  <si>
    <t xml:space="preserve"> a paia</t>
  </si>
  <si>
    <t>Costruttori di borse e bagagli</t>
  </si>
  <si>
    <t>Sarti per abiti in velluto</t>
  </si>
  <si>
    <t>Sarti per taglio e cucitura di sete</t>
  </si>
  <si>
    <t>Sarti per vesti grossolane</t>
  </si>
  <si>
    <t>Sarto per coperte di cavallo</t>
  </si>
  <si>
    <t xml:space="preserve">Tintore di tuniche femminili </t>
  </si>
  <si>
    <t>Tintore di tuniche femminili usate</t>
  </si>
  <si>
    <t xml:space="preserve">Tintore di camice da uomo in tela </t>
  </si>
  <si>
    <t>Tintore di camice da uomo in tela usate</t>
  </si>
  <si>
    <t xml:space="preserve">Tintore di camice da bambino </t>
  </si>
  <si>
    <t>Tintore di camice da bambino usate</t>
  </si>
  <si>
    <t>Tintore di tende</t>
  </si>
  <si>
    <t>Tintore di tende usate</t>
  </si>
  <si>
    <t>Tintore di tappeti greggi</t>
  </si>
  <si>
    <t>Tintore di tappeti usati</t>
  </si>
  <si>
    <t>Fornitore di tavolette di cera per scolari</t>
  </si>
  <si>
    <t>Paga mensile</t>
  </si>
  <si>
    <t>Pedagogo per singolo  studente</t>
  </si>
  <si>
    <t>Maestro di lettere per singolo stubente</t>
  </si>
  <si>
    <t>Maestro di aritmetica per singolo stubente</t>
  </si>
  <si>
    <t>Insegnante di scrittura</t>
  </si>
  <si>
    <t>Insegnante di storia</t>
  </si>
  <si>
    <t>insegnante di grammatica greca e latina</t>
  </si>
  <si>
    <t>Insegnante di legge e di filosofia</t>
  </si>
  <si>
    <t>Insegnante di Architettura</t>
  </si>
  <si>
    <t>Addetto alla custodia di vesti nelle terme</t>
  </si>
  <si>
    <t>a persona</t>
  </si>
  <si>
    <t>Addetto ai lavacri nelle terme</t>
  </si>
  <si>
    <t>DELLE PELLI E CUOI</t>
  </si>
  <si>
    <t>Pelle Babilonica di prima scelta</t>
  </si>
  <si>
    <t>Pelle Babilonica di seconda scelta</t>
  </si>
  <si>
    <t>Pelle Tralliana</t>
  </si>
  <si>
    <t>Pelle di Fenicia</t>
  </si>
  <si>
    <t>Pelle Lacchena</t>
  </si>
  <si>
    <t>Cuoio di bue prima scelta</t>
  </si>
  <si>
    <t>Cuoio preparato per suole da scarpe</t>
  </si>
  <si>
    <t>Cuoio preparato per cinghie</t>
  </si>
  <si>
    <t>Cuoio preparato per cinghie seconda scelta</t>
  </si>
  <si>
    <t>Pelle  di Capretto</t>
  </si>
  <si>
    <t>Pelle di Capretto conciato</t>
  </si>
  <si>
    <t>Pelle di capra</t>
  </si>
  <si>
    <t>Pelle di capra conciata</t>
  </si>
  <si>
    <t>Vello di prima scelta</t>
  </si>
  <si>
    <t>Cappuccio di pelle</t>
  </si>
  <si>
    <t>Pelle di Montone</t>
  </si>
  <si>
    <t>Pelle trattata di Montone</t>
  </si>
  <si>
    <t>Pelle di Iena</t>
  </si>
  <si>
    <t>Pelle di Iena trattata</t>
  </si>
  <si>
    <t>Pelle di Antilope</t>
  </si>
  <si>
    <t>Pelle di Antilope lavorata</t>
  </si>
  <si>
    <t>Pelle di Cervo</t>
  </si>
  <si>
    <t>Pelle di Cervo lavorata</t>
  </si>
  <si>
    <t>Pelle di Pecora</t>
  </si>
  <si>
    <t>Pelle di Pecora lavorata</t>
  </si>
  <si>
    <t>Pelle di Lupo</t>
  </si>
  <si>
    <t>Pelle di Lupo conciata</t>
  </si>
  <si>
    <t>Pelle di Castoro</t>
  </si>
  <si>
    <t>Pelle di Castoro lavorata</t>
  </si>
  <si>
    <t>Pelle dìorso trattata</t>
  </si>
  <si>
    <t>Pelle d'orso</t>
  </si>
  <si>
    <t>Pelle di vitello marino</t>
  </si>
  <si>
    <t>Pelle di vitello marino trattata</t>
  </si>
  <si>
    <t xml:space="preserve">Pelle di Lince </t>
  </si>
  <si>
    <t>Pelle di Lince  trattata</t>
  </si>
  <si>
    <t>Pelle di Leopardo</t>
  </si>
  <si>
    <t>Pelle di Leopardo trattata</t>
  </si>
  <si>
    <t>Pelle di Leone trattata</t>
  </si>
  <si>
    <t>Tela di pelo caprino</t>
  </si>
  <si>
    <t>Tela di Carice intrecciato</t>
  </si>
  <si>
    <t>SCARPE E SANDALI</t>
  </si>
  <si>
    <t>Scarpe grandi</t>
  </si>
  <si>
    <t>Scarpe di seconda misura</t>
  </si>
  <si>
    <t>Scarpe da donna</t>
  </si>
  <si>
    <t>Scarpe da bambino</t>
  </si>
  <si>
    <t>Stivali</t>
  </si>
  <si>
    <t>Stivali mlitari senza stringhe</t>
  </si>
  <si>
    <t>Stivaletti stile Patrizio</t>
  </si>
  <si>
    <t>Scarpe da Senatore</t>
  </si>
  <si>
    <t>Scarpe da Equestre</t>
  </si>
  <si>
    <t>Stivali da donna</t>
  </si>
  <si>
    <t>Stivali militari da campagna</t>
  </si>
  <si>
    <t>Sandali  da uomo stile Gallico mono suola</t>
  </si>
  <si>
    <t>Sandali da uomo stile Gallico suola doppia</t>
  </si>
  <si>
    <t>Sandali Gallici da marcia</t>
  </si>
  <si>
    <t>Sandali di toro femminili doppia suola</t>
  </si>
  <si>
    <t>Sandali di toro femminili mono suola</t>
  </si>
  <si>
    <t>Sandali tipo babilonnese</t>
  </si>
  <si>
    <t>Sandali rossi o di Fenicia</t>
  </si>
  <si>
    <t xml:space="preserve">Sandali da uomo </t>
  </si>
  <si>
    <t>Sandali da donna</t>
  </si>
  <si>
    <t>Briglia per Auriga</t>
  </si>
  <si>
    <t>Frusta con manico per muli</t>
  </si>
  <si>
    <t>Recipiente di canne</t>
  </si>
  <si>
    <t>Prostituta da taverna</t>
  </si>
  <si>
    <t>prestazione</t>
  </si>
  <si>
    <t>Otre per Olio</t>
  </si>
  <si>
    <t>Otre a nolo</t>
  </si>
  <si>
    <t>giornaliero</t>
  </si>
  <si>
    <t>Otre di grande dimensione</t>
  </si>
  <si>
    <t>Borsa Babilonica</t>
  </si>
  <si>
    <t>Borsa larga Alessandrina</t>
  </si>
  <si>
    <t>Borsa bianca alta 4 dita</t>
  </si>
  <si>
    <t>Borsa di cuoio di bue da tracolla</t>
  </si>
  <si>
    <t>Borsa bianca alta 6  dita</t>
  </si>
  <si>
    <t>Morso e testiera da mulo</t>
  </si>
  <si>
    <t>Testiera per mulo</t>
  </si>
  <si>
    <t>Briglie complete morso per cavallo</t>
  </si>
  <si>
    <t xml:space="preserve">Sella equestre con anelli </t>
  </si>
  <si>
    <t>Paramenti con frusta per mulo</t>
  </si>
  <si>
    <t>Fionda da lacio militare</t>
  </si>
  <si>
    <t>Zaino militare</t>
  </si>
  <si>
    <t>305 follis</t>
  </si>
  <si>
    <t>307 Follis</t>
  </si>
  <si>
    <t>312 Follis</t>
  </si>
  <si>
    <t>320 follis</t>
  </si>
  <si>
    <t>326-330 Follis</t>
  </si>
  <si>
    <t>Fave secche</t>
  </si>
  <si>
    <t>Piselli con buccia</t>
  </si>
  <si>
    <t>STRISCE DI CUOIO</t>
  </si>
  <si>
    <t>RETRIBUZIONI E COMPENSI 2° foglio</t>
  </si>
  <si>
    <t>Denari per gr. Au.</t>
  </si>
  <si>
    <t>Peso di una libra</t>
  </si>
  <si>
    <t>gr. Au.</t>
  </si>
  <si>
    <t>Anno 301</t>
  </si>
  <si>
    <t>ODORI UOVA  FRUTTA 2° foglio</t>
  </si>
  <si>
    <t>DELLE PELLI E CUOI 2° foglio</t>
  </si>
  <si>
    <t xml:space="preserve">gr.    = po       </t>
  </si>
  <si>
    <t>UNITA' DI MISURA LATINE</t>
  </si>
  <si>
    <t>I.mo.</t>
  </si>
  <si>
    <t>I.s.</t>
  </si>
  <si>
    <t>Libra=327,45 gr.</t>
  </si>
  <si>
    <t>Oncia = 27,28 gr.</t>
  </si>
  <si>
    <t>Libra/Italicvm pondvm</t>
  </si>
  <si>
    <t>equiv. in gr. oro</t>
  </si>
  <si>
    <t>Centenarivm</t>
  </si>
  <si>
    <t>kastrensis modivs</t>
  </si>
  <si>
    <t>Italicvs Modivs</t>
  </si>
  <si>
    <t xml:space="preserve">Pane di miglio </t>
  </si>
  <si>
    <t>Ceci</t>
  </si>
  <si>
    <t>Fieno greco (trigonella)</t>
  </si>
  <si>
    <t>Semi di Senape in salsa</t>
  </si>
  <si>
    <t>Vino di vecchio  prima qualità</t>
  </si>
  <si>
    <t>Vino vecchio seconda qualità</t>
  </si>
  <si>
    <t>Decotto di mosto</t>
  </si>
  <si>
    <t>Miele di Fenicia (di datteri)</t>
  </si>
  <si>
    <t>Spelta Pulita (Farro)</t>
  </si>
  <si>
    <t>Spelta integrale (Farro)</t>
  </si>
  <si>
    <t>Matrice di scrofa</t>
  </si>
  <si>
    <t>Carne macinata di maiale (salciccia)</t>
  </si>
  <si>
    <t>Salcicce tipo Lucano</t>
  </si>
  <si>
    <t>Salcicce di Manzo Lucano</t>
  </si>
  <si>
    <t>Oca selvatica</t>
  </si>
  <si>
    <t>Un paio di Piccioni</t>
  </si>
  <si>
    <t>Pavone maschio</t>
  </si>
  <si>
    <t>Pavone femmina</t>
  </si>
  <si>
    <t>Quaglie</t>
  </si>
  <si>
    <t>Camoscio</t>
  </si>
  <si>
    <t>Sego</t>
  </si>
  <si>
    <t>VERDURA UOVA  FRUTTA</t>
  </si>
  <si>
    <t>Cuori di Carciofo</t>
  </si>
  <si>
    <t>Giuggiole</t>
  </si>
  <si>
    <t>Tartufi</t>
  </si>
  <si>
    <t>Maestro d'ascia</t>
  </si>
  <si>
    <t>Maestro d'ascia di navi d'acqua dolce</t>
  </si>
  <si>
    <t>Preparatore di pergamene 1 piede quadrato</t>
  </si>
  <si>
    <t>Ricompensa per un avvocato od un perito  1 istanza</t>
  </si>
  <si>
    <t>Ricompensa per un avvocato od un perito patrocinio</t>
  </si>
  <si>
    <t>Sandali dorati</t>
  </si>
  <si>
    <t>Pianelle di pelle bovina dorate</t>
  </si>
  <si>
    <t>Pianelle di pelle bovina foderate di lana</t>
  </si>
  <si>
    <t>Sella militare</t>
  </si>
  <si>
    <t>Cintura tipo babilonese</t>
  </si>
  <si>
    <t>Cintura larga Alessandrina</t>
  </si>
  <si>
    <t>Cinghia per busto babilonese</t>
  </si>
  <si>
    <t>Cintura alta 4 pollici colore bianco</t>
  </si>
  <si>
    <t>Cintura alta 6 pollici colore bianco</t>
  </si>
  <si>
    <t>OTRI</t>
  </si>
  <si>
    <t>Otre prima qualità</t>
  </si>
  <si>
    <t>Otre oleario</t>
  </si>
  <si>
    <t>Fitto di un otre al giorno</t>
  </si>
  <si>
    <t>MANUFATTI DI CUOIO</t>
  </si>
  <si>
    <t>Contenitore da 1 sestario</t>
  </si>
  <si>
    <t>Astuccio per cinque canne per scrivere</t>
  </si>
  <si>
    <t>Frusta per mulattiere con impugnatura</t>
  </si>
  <si>
    <t>Redini per cocchiere</t>
  </si>
  <si>
    <t>PELO DI CAPRA O DI CAMMELLO</t>
  </si>
  <si>
    <t>Pelo da trattare</t>
  </si>
  <si>
    <t>Peli tessuti per sacchi o bisacce</t>
  </si>
  <si>
    <t>Peli intrecciati a fune</t>
  </si>
  <si>
    <t>BASTI</t>
  </si>
  <si>
    <t>Per Bardotto</t>
  </si>
  <si>
    <t>Per Asino</t>
  </si>
  <si>
    <t>Per Cammello</t>
  </si>
  <si>
    <t>Cadauno</t>
  </si>
  <si>
    <t>BISACCE O SACCHI</t>
  </si>
  <si>
    <t>Un paio da 30  Libre</t>
  </si>
  <si>
    <t>Sacchi larghi  tre piedi e ad altezza variabile</t>
  </si>
  <si>
    <t>per Libra contenuta</t>
  </si>
  <si>
    <t>LEGNAME DA COSTRUZIONE</t>
  </si>
  <si>
    <t xml:space="preserve"> Tavole di Abete/Pino lunghe 50 cubiti di 2X2  cubiti</t>
  </si>
  <si>
    <t xml:space="preserve"> Tavole di Abete/Pino lunghe 45 cubiti di 2X2  cubiti</t>
  </si>
  <si>
    <t xml:space="preserve"> Tavole di Abete/Pino lunghe 40 cubiti di 2X2  cubiti</t>
  </si>
  <si>
    <t xml:space="preserve"> Tavole di Abete/Pino lunghe 35 cubiti di 2X2  cubiti</t>
  </si>
  <si>
    <t xml:space="preserve"> Tavole di Abete/Pino lunghe 28 cubiti di 2X2  cubiti</t>
  </si>
  <si>
    <t xml:space="preserve"> Tavole di Abete/Pino lunghe 30 cubiti di 36 X 36 Pollici</t>
  </si>
  <si>
    <t xml:space="preserve"> Tavole di Abete/Pino lunghe 28 cubiti di 32 X 32 Pollici</t>
  </si>
  <si>
    <t xml:space="preserve"> Tavole di Abete/Pino lunghe 25 cubiti di 32 X 32 Pollici</t>
  </si>
  <si>
    <t xml:space="preserve"> Tavole di Quercia lunghe 14 cubiti di 24 X 24 Pollici</t>
  </si>
  <si>
    <t xml:space="preserve"> Tavole di Frassino lunghe 14 cubiti di 24 X 24 Pollici</t>
  </si>
  <si>
    <t xml:space="preserve"> Tavole di Faggio lunghe 14 cubiti di 24 X 24 Pollici</t>
  </si>
  <si>
    <t xml:space="preserve"> Tavole di Cipresso lunghe 14 cubiti di 24 X 24 Pollici</t>
  </si>
  <si>
    <t xml:space="preserve"> Tavole di Abete/Pino lunghe 12 cubiti di 24 X 24 Pollici</t>
  </si>
  <si>
    <t>Operaio da segheria per piede quadrato di legno</t>
  </si>
  <si>
    <t>Operaio da segheria per 13 cubiti di lunghezza di legno</t>
  </si>
  <si>
    <t>Operaio da segheria per 13 cubiti di lunghezza  di 5 x 5 pollici</t>
  </si>
  <si>
    <t>Taglio di tavole da 3 cubiti x 1 cubito di larghezza</t>
  </si>
  <si>
    <t>Taglio di tavole da 2 cubiti x 1 cubito di larghezza</t>
  </si>
  <si>
    <t>Taglio di tavole da 1 piede x 1 piede</t>
  </si>
  <si>
    <t>?????                       25</t>
  </si>
  <si>
    <t>?????                  Quadrato ???</t>
  </si>
  <si>
    <t>Laccio per pali senza ferro</t>
  </si>
  <si>
    <t>Laccio per pali con ferro</t>
  </si>
  <si>
    <t>( Pali)               Senza ferro</t>
  </si>
  <si>
    <t>(Pali)                 Con ferro</t>
  </si>
  <si>
    <t>LETTI</t>
  </si>
  <si>
    <t>Letto di noce di 8 Piedi X 14 piedi</t>
  </si>
  <si>
    <t>Letto di bosso di 8 Piedi X 14 piedi</t>
  </si>
  <si>
    <t>Letto da locanda</t>
  </si>
  <si>
    <t>TELAI</t>
  </si>
  <si>
    <t>Telaio per vesti con tessuto a scacchi con tutti gli strumenti</t>
  </si>
  <si>
    <t>BOTTI</t>
  </si>
  <si>
    <t>Botte da 50 sextarii</t>
  </si>
  <si>
    <t>GIUNCO DI VIMINI PER CESTE</t>
  </si>
  <si>
    <t>Pulito</t>
  </si>
  <si>
    <t>non lavorato</t>
  </si>
  <si>
    <t>STRUMENTI PER TESSERE</t>
  </si>
  <si>
    <t>Spola di legno di bosso</t>
  </si>
  <si>
    <t>Spola di legno vari</t>
  </si>
  <si>
    <t>Pettine di bosso</t>
  </si>
  <si>
    <t>Pettine di legni diversi</t>
  </si>
  <si>
    <t>Fuso co fusaiolo di bosso</t>
  </si>
  <si>
    <t>Fuso co fusaiolo di legni vari</t>
  </si>
  <si>
    <t>Pettine da donna di bosso</t>
  </si>
  <si>
    <t>ogni 4</t>
  </si>
  <si>
    <t>Aghi da donna di osso</t>
  </si>
  <si>
    <t>Ago di Tartaruga</t>
  </si>
  <si>
    <t>Pali di legno</t>
  </si>
  <si>
    <t>Canne grandi</t>
  </si>
  <si>
    <t>Canne piccole</t>
  </si>
  <si>
    <t>Asta di legno di Corniolo</t>
  </si>
  <si>
    <t>Asta per pertica</t>
  </si>
  <si>
    <t>Scala a pioli da 30 gradini</t>
  </si>
  <si>
    <t>Fascio da 100 assi</t>
  </si>
  <si>
    <t>Assicelle per palizzata di legno</t>
  </si>
  <si>
    <t>LEGNI VARI</t>
  </si>
  <si>
    <t>Carico</t>
  </si>
  <si>
    <t>Carro di legna da 1200 Libre</t>
  </si>
  <si>
    <t>Legame su Cammello di 400 libre</t>
  </si>
  <si>
    <t>Legame su Bardotto 300 Libre</t>
  </si>
  <si>
    <t>Ramoscelli per forni</t>
  </si>
  <si>
    <t>per fascio da 15 Libre</t>
  </si>
  <si>
    <t>MATERIALI PER CARIAGGI</t>
  </si>
  <si>
    <t>Asse tornito</t>
  </si>
  <si>
    <t>Asse non tornito</t>
  </si>
  <si>
    <t>Mozzo di ruota tornito</t>
  </si>
  <si>
    <t>Mozzo di ruota non tornito</t>
  </si>
  <si>
    <t>Raggio di ruota tornito</t>
  </si>
  <si>
    <t>Raggio di ruotanon  tornito</t>
  </si>
  <si>
    <t>Sedile lavorato</t>
  </si>
  <si>
    <t>Sedile non lavorato</t>
  </si>
  <si>
    <t>Forcella tornita</t>
  </si>
  <si>
    <t>Forcella non  tornita</t>
  </si>
  <si>
    <t>Timone tornito</t>
  </si>
  <si>
    <t>Timone non tornito</t>
  </si>
  <si>
    <t>Squadra lavorata</t>
  </si>
  <si>
    <t>Squadra non  lavorata</t>
  </si>
  <si>
    <t>Catena lavorata</t>
  </si>
  <si>
    <t>Catena non lavorata</t>
  </si>
  <si>
    <t>Frustino lavorato</t>
  </si>
  <si>
    <t>Frustino non lavorato</t>
  </si>
  <si>
    <t>Coste di legno lavorato</t>
  </si>
  <si>
    <t>Coste di legno non lavorato</t>
  </si>
  <si>
    <t>Legname per parte anteriore</t>
  </si>
  <si>
    <t>Sostegno lavorato</t>
  </si>
  <si>
    <t>Sostegno non lavorato</t>
  </si>
  <si>
    <t>Perno</t>
  </si>
  <si>
    <t>Cerchione di ruota</t>
  </si>
  <si>
    <t>Gavelli di ruota</t>
  </si>
  <si>
    <t>Rivestimento ligneo di ruota</t>
  </si>
  <si>
    <t>Rivestimento ligneo di ruota per carro grande</t>
  </si>
  <si>
    <t xml:space="preserve">Carro da trasporto di ottima qualità </t>
  </si>
  <si>
    <t>Carro da trasporto con ruote formate da gavelli senza ferro</t>
  </si>
  <si>
    <t>Carro da trasporto persone con ruote formate da gavelli</t>
  </si>
  <si>
    <t>Carrozza con letto con cerchione di unico pezzo</t>
  </si>
  <si>
    <t>Carrozza con letto con cerchione formato da gavelli</t>
  </si>
  <si>
    <t>Carro a quattro ruote con giogo</t>
  </si>
  <si>
    <t>Carro a due ruote con giogo</t>
  </si>
  <si>
    <t>Trebbiatrice di legno</t>
  </si>
  <si>
    <t>Aratro con giogo</t>
  </si>
  <si>
    <t>Carrozza da viaggio arredata con cerchione a pezzo unico</t>
  </si>
  <si>
    <t>Erpice</t>
  </si>
  <si>
    <t>Ventilabro</t>
  </si>
  <si>
    <t>Pala</t>
  </si>
  <si>
    <t>Forca a 5 punte</t>
  </si>
  <si>
    <t>Forca a due punte</t>
  </si>
  <si>
    <t>MEZZI DI TRASPORTO E VARI</t>
  </si>
  <si>
    <t>Tinozza da 5 moggi</t>
  </si>
  <si>
    <t>Recipiente per misura da 1 Moggio</t>
  </si>
  <si>
    <t>Recipinte per Moggio subedianum unito da ferro</t>
  </si>
  <si>
    <t>Scodella lignea da mezzo moggio</t>
  </si>
  <si>
    <t>MULINI</t>
  </si>
  <si>
    <t>Mulino con traino per cavallo</t>
  </si>
  <si>
    <t>Mulino con traino per asino</t>
  </si>
  <si>
    <t>Mulino ad acqua</t>
  </si>
  <si>
    <t>Mulino con nrotazione a mano</t>
  </si>
  <si>
    <t>SETACCI</t>
  </si>
  <si>
    <t>Setaccio di cuio per aia</t>
  </si>
  <si>
    <t>Setaccio di pelle per semola</t>
  </si>
  <si>
    <t>Setaccio grande intrecciato</t>
  </si>
  <si>
    <t>Setaccio da fornaio</t>
  </si>
  <si>
    <t>Setaccio per legumi</t>
  </si>
  <si>
    <t>Setaccio ??????????????</t>
  </si>
  <si>
    <t>Setaccio surelianvm di cuoio</t>
  </si>
  <si>
    <t>MANUFATTI DI RAME-BRONZO-ORICALCO</t>
  </si>
  <si>
    <t>Oricalco</t>
  </si>
  <si>
    <t>Rame Cipriota</t>
  </si>
  <si>
    <t>Lastre di rame</t>
  </si>
  <si>
    <t>Rame Comune</t>
  </si>
  <si>
    <t>MANUFATTI IN TERRACOTTA</t>
  </si>
  <si>
    <t>Mattone da 1 piede</t>
  </si>
  <si>
    <t>Mattone curvo</t>
  </si>
  <si>
    <t>Tubo di terracotta per aria calda</t>
  </si>
  <si>
    <t>Fumaiolo</t>
  </si>
  <si>
    <t>Condotta d'acqua  del diametro di un moggio</t>
  </si>
  <si>
    <t>Condotta d'acqua  del diametro di mezzo moggio</t>
  </si>
  <si>
    <t>Condotta d'acqua dal diametro di 4 pollici</t>
  </si>
  <si>
    <t>Giara da 1.000 sextarii Italici</t>
  </si>
  <si>
    <t>Vaso da 2 sextarii</t>
  </si>
  <si>
    <t xml:space="preserve">Lucerne fittili </t>
  </si>
  <si>
    <t>Vaso a collo stretto da 24 sextarii</t>
  </si>
  <si>
    <t>VETRI</t>
  </si>
  <si>
    <t>Vetro Alessandrino</t>
  </si>
  <si>
    <t>Vetro Giudaico verdastro</t>
  </si>
  <si>
    <t>Vetro Alessandrino in tazze e vasi lisci</t>
  </si>
  <si>
    <t>Vetro Giudaico verdastro in tazze e vasi lisci</t>
  </si>
  <si>
    <t>Vetro da finestra tipo migliore</t>
  </si>
  <si>
    <t>Vetro da finestra seconda qualità</t>
  </si>
  <si>
    <t>Vetro  di colore…….</t>
  </si>
  <si>
    <t>AVORIO E GUSCIO DI TARTARUGA</t>
  </si>
  <si>
    <t xml:space="preserve">Avorio        </t>
  </si>
  <si>
    <t>Guscio di tartaruga indiana</t>
  </si>
  <si>
    <t>AGHI</t>
  </si>
  <si>
    <t>Ago per sarto a canna sottilissimo</t>
  </si>
  <si>
    <t>Ago per sarto a canna sottilissimo seconda scelta</t>
  </si>
  <si>
    <t>Ago per panni di pelo di capra</t>
  </si>
  <si>
    <t>Carro da viaggio ad uomo</t>
  </si>
  <si>
    <t>per miglio</t>
  </si>
  <si>
    <t>Carro da viaggio per carico ordinario</t>
  </si>
  <si>
    <t>Carro per trasporto da 1.200 Libre</t>
  </si>
  <si>
    <t>Cammello carico di 600 libre</t>
  </si>
  <si>
    <t>Asino a pieno carico</t>
  </si>
  <si>
    <t>FORAGGI</t>
  </si>
  <si>
    <t>Veccia</t>
  </si>
  <si>
    <t>2 Libre</t>
  </si>
  <si>
    <t>Fieno</t>
  </si>
  <si>
    <t>Foraggio d'erba verde</t>
  </si>
  <si>
    <t>4 Libre</t>
  </si>
  <si>
    <t>6 Libre</t>
  </si>
  <si>
    <t>PIUME</t>
  </si>
  <si>
    <t>Piume d'oca</t>
  </si>
  <si>
    <t>Piume di uccelli selvatici</t>
  </si>
  <si>
    <t>Penne piccole di uccelli diversi</t>
  </si>
  <si>
    <t>Lanugine di Salice</t>
  </si>
  <si>
    <t>100 Libre</t>
  </si>
  <si>
    <t>Licnide</t>
  </si>
  <si>
    <t>Inflorescenza di canne</t>
  </si>
  <si>
    <t>Borra</t>
  </si>
  <si>
    <t>Borra di seconda scelta</t>
  </si>
  <si>
    <t>Penna di Pavone</t>
  </si>
  <si>
    <t>Penne di Avvoltoio</t>
  </si>
  <si>
    <t>per 25</t>
  </si>
  <si>
    <t>CANNE DA SCRIVERE ED INCHIOSTRI</t>
  </si>
  <si>
    <t>Inchiostro</t>
  </si>
  <si>
    <t>Canne da scrivere di un solo nodo tipo Alessandrino</t>
  </si>
  <si>
    <t>Canne da scrivere di un solo nodo tipo Alessandrino 2 scelta</t>
  </si>
  <si>
    <t>Ventina</t>
  </si>
  <si>
    <t>ABITI</t>
  </si>
  <si>
    <t>Mantello militare di prima qualità</t>
  </si>
  <si>
    <t>Camicia militare con ornamenti</t>
  </si>
  <si>
    <t>Camicia militare senza ornamenti</t>
  </si>
  <si>
    <t>Coperta da tenda di piedi 12 X 12</t>
  </si>
  <si>
    <t>Coperta da letto bianca di ottima qualità</t>
  </si>
  <si>
    <t>Coperta comune da 10 Libre</t>
  </si>
  <si>
    <t>Camicia di mezza seta</t>
  </si>
  <si>
    <t>Dalmatica di mezza seta bianca con strisce rosse di porpora</t>
  </si>
  <si>
    <t>Dalmatica di lana mutina con cappuccio  con strisce rosse di porpora</t>
  </si>
  <si>
    <t>Dalmatica di mezza seta con cappuccio con strisce rosse di porpora</t>
  </si>
  <si>
    <t>Dalmatica di seta per uomo con strisce rosse porpora</t>
  </si>
  <si>
    <t>Dalmatica in seta con cappuccio ???????????????????????????</t>
  </si>
  <si>
    <t>Camicia di seta ornata da strisce rosso porpora</t>
  </si>
  <si>
    <t>Mantello di lana mutina co fibia  ornato con strisce di porpora 4 once</t>
  </si>
  <si>
    <t>Mantello con lana di Laodicea con strisce rosse porpora</t>
  </si>
  <si>
    <t>Mantello Laodiceno con strisce rosse di porpora di 4 once</t>
  </si>
  <si>
    <t>Coperta Britannica di prima qualità</t>
  </si>
  <si>
    <t>Coperta Britannica di seconda qualità</t>
  </si>
  <si>
    <t>Coperta di Cappadocia o Pontica di prima qualità</t>
  </si>
  <si>
    <t>Coperta di Cappadocia o Pontica di seconda qualità</t>
  </si>
  <si>
    <t>Coperta Egizia</t>
  </si>
  <si>
    <t>Coperta da cavallo</t>
  </si>
  <si>
    <t>Coperta da letto singola</t>
  </si>
  <si>
    <t>Coperta Africana</t>
  </si>
  <si>
    <t xml:space="preserve">Mantello con cappuccio Laodiceno </t>
  </si>
  <si>
    <t>Mantello con cappuccio Laodiceno tipo Nervii</t>
  </si>
  <si>
    <t>Dalmatica Laodicena con trama a tre fili senza ornamenti</t>
  </si>
  <si>
    <t>Camicia di pelo di Lepre</t>
  </si>
  <si>
    <t>Mantello con cappuccio tipo Nervico di colore Leonino</t>
  </si>
  <si>
    <t>Mantello con cappuccio di tipo taurogastrico</t>
  </si>
  <si>
    <t xml:space="preserve">Mantello con cappuccio tipo Ripense </t>
  </si>
  <si>
    <t>Mantello con cappuccio Norico</t>
  </si>
  <si>
    <t>Mantello con cappuccio Britannico</t>
  </si>
  <si>
    <t>Mantello con cappuccio Meditomagense</t>
  </si>
  <si>
    <t>Mantello tipo Canusino con cappuccio a strisce</t>
  </si>
  <si>
    <t>Mantello con cappuccio tipo Numidico</t>
  </si>
  <si>
    <t>Mantello con cappuccio tipo Argolico</t>
  </si>
  <si>
    <t>Mantello con cappuccio tipo Acheo o Frigio</t>
  </si>
  <si>
    <t>Mantello con cappuccio tipo Africano</t>
  </si>
  <si>
    <t>Banata Norica o Katabion</t>
  </si>
  <si>
    <t>Fedox Norico</t>
  </si>
  <si>
    <t>Banata Gallica</t>
  </si>
  <si>
    <t>Fedox Gallico</t>
  </si>
  <si>
    <t>Camicia Norica</t>
  </si>
  <si>
    <t>Camicia Gallica</t>
  </si>
  <si>
    <t>Camicia Numidica</t>
  </si>
  <si>
    <t>Camicia Frigia</t>
  </si>
  <si>
    <t>Mantello senza maniche con cappuccio Laodiceno</t>
  </si>
  <si>
    <t>Mantello senza maniche con cappuccio Balesino</t>
  </si>
  <si>
    <t>Mantello con fibia Retico</t>
  </si>
  <si>
    <t>Mantello con fibia Treverico</t>
  </si>
  <si>
    <t>Mantello con fibia Petovinico</t>
  </si>
  <si>
    <t>Mantello con fibia Africano</t>
  </si>
  <si>
    <t>Mantello Dardanico doppio</t>
  </si>
  <si>
    <t>Mantello Dardanico semplice</t>
  </si>
  <si>
    <t>Mantello corto</t>
  </si>
  <si>
    <t>Mantello corto di lana grossolana</t>
  </si>
  <si>
    <t>Mantello corto di lana grossolana Gallico o Ambianese o Biturigense</t>
  </si>
  <si>
    <t>Dalmatica con cappuccio di lana grossolana rosse 2 Libre</t>
  </si>
  <si>
    <t>SALARI DI RICAMATORI E TESSITORI</t>
  </si>
  <si>
    <t>Dalmatica di pelo dorsale di lepre</t>
  </si>
  <si>
    <t>per oncia</t>
  </si>
  <si>
    <t>Ricamo su camicia di mezza  seta</t>
  </si>
  <si>
    <t>Ricamo su camicia di tutta  seta</t>
  </si>
  <si>
    <t>Ricamo su Mantello di lana di Mutina</t>
  </si>
  <si>
    <t>Ricamo su Mantello di lana di Laodicea</t>
  </si>
  <si>
    <t>Tessitore o ricamatore di broccato in filo d'oro puro</t>
  </si>
  <si>
    <t>Tessitore o ricamatore di broccato in filo d'oro puro seconda qualità</t>
  </si>
  <si>
    <t>Tessitore o ricamatore di broccato in filo d'oro su tutta seta</t>
  </si>
  <si>
    <t>Tessitore o ricamatore di broccato in filo d'oro su tutta seta 2a qualità</t>
  </si>
  <si>
    <t>Tessitore di seta con con vitto</t>
  </si>
  <si>
    <t>al giorno</t>
  </si>
  <si>
    <t>Tessitore di seta con tessuto a scacchi  con con vitto</t>
  </si>
  <si>
    <t>Tessitrice di tunica pettinata con vitto</t>
  </si>
  <si>
    <t>tessitrice di tuniche di Mutina con vitto</t>
  </si>
  <si>
    <t>SALARI DI TESSITORI DI LANA</t>
  </si>
  <si>
    <t>Tessitore di lana da Mutina con vitto</t>
  </si>
  <si>
    <t>Tessitore di lana da Taranto o Altino o Laodicea con vitto</t>
  </si>
  <si>
    <t>Tessitore di lana da Taranto o Altino o Laodicea con vitto 2a qualità</t>
  </si>
  <si>
    <t>Tessitore di lana grossolana</t>
  </si>
  <si>
    <t>Tessitore di lino con vitto</t>
  </si>
  <si>
    <t>giorno</t>
  </si>
  <si>
    <t>Tessitore di lino con vitto 2a qualità</t>
  </si>
  <si>
    <t>SALARI DI FOLLATORI</t>
  </si>
  <si>
    <t>Follatura di un mantello</t>
  </si>
  <si>
    <t>Follatura di una camicia</t>
  </si>
  <si>
    <t>Follatura di una camicia di lane grossolane</t>
  </si>
  <si>
    <t>Follatura di una coperta nuova</t>
  </si>
  <si>
    <t>Follatura di una dalmatica con cappuccio</t>
  </si>
  <si>
    <t>Follatura di una camicia di lana pettinata nuova</t>
  </si>
  <si>
    <t>Follatura di una dalmatica di mezza seta fine  con cappuccio</t>
  </si>
  <si>
    <t>Follatura di una dalmatica di lana pettinata fine  con cappuccio</t>
  </si>
  <si>
    <t>Follatura di una camicia di mezza seta nuova</t>
  </si>
  <si>
    <t>Follatura di una dalmatica di mezza seta  da donna fine  con cappuccio</t>
  </si>
  <si>
    <t>Follatura di una dalmatica di tutta  seta fine  con cappuccio</t>
  </si>
  <si>
    <t>Follatura di una dalmatica di tutta  seta fine  con cappuccio nuova</t>
  </si>
  <si>
    <t>Follatura di una camicia di tutta seta nuova</t>
  </si>
  <si>
    <t>Follatura di una camicia di tutta seta nuova senza ornamenti</t>
  </si>
  <si>
    <t>Follatura di un mantello in lana da Mutina doppio nuovo</t>
  </si>
  <si>
    <t>Follatura di un mantello in lana da Mutina semplice nuovo</t>
  </si>
  <si>
    <t>Follatura di un mantello in lana da Mutina  con fibbia nuovo</t>
  </si>
  <si>
    <t>Follatura di un mantello in lana da Laodiceaa  con fibbia nuovo</t>
  </si>
  <si>
    <t>Follatura di un mantello in lana da Laodiceaa   nuovo</t>
  </si>
  <si>
    <t>Follatura di un mantello  con cappuccio in lana di Nervii   nuovo</t>
  </si>
  <si>
    <t>Follatura di un mantello  con cappuccio in lana di Laodicea   nuovo</t>
  </si>
  <si>
    <t>Follatura di un mantello  con cappuccio in lana Ripense a Taurogastrico</t>
  </si>
  <si>
    <t>Follatura di un mantello  con cappuccio in lana del Norico</t>
  </si>
  <si>
    <t>Follatura di un mantello  con cappuccio di altro tipo</t>
  </si>
  <si>
    <t>Follatura di un mantello  con cappuccio Africani o Achei</t>
  </si>
  <si>
    <t>SETA</t>
  </si>
  <si>
    <t>Seta bianca</t>
  </si>
  <si>
    <t>Dipanatore di sta con vitto</t>
  </si>
  <si>
    <t>oncia</t>
  </si>
  <si>
    <t>TINTURA  PORPORINA</t>
  </si>
  <si>
    <t>Tintura di seta greggia con porpora</t>
  </si>
  <si>
    <t>Tintura di lana greggia con porpora</t>
  </si>
  <si>
    <t>Tintura di lana greggia con porpora chiara</t>
  </si>
  <si>
    <t>Tintura di lana greggia con porpora Tiria rosso vivo</t>
  </si>
  <si>
    <t>Tintura di porpora una volta</t>
  </si>
  <si>
    <t>Tintura di porpora milesia due volte</t>
  </si>
  <si>
    <t>Tintura di scarlatto con porpora Nicena</t>
  </si>
  <si>
    <t>Tintura di porpora rossa scarlatto di alga</t>
  </si>
  <si>
    <t>Tintura di porpora rossa scarlatto di alga seconda qualità</t>
  </si>
  <si>
    <t>Tintura di porpora rossa scarlatto di alga terza qualità</t>
  </si>
  <si>
    <t>Tintura di porpora rossa scarlatto di alga quarta qualità</t>
  </si>
  <si>
    <t>Ai dipanatori di seta tinta di porpora</t>
  </si>
  <si>
    <t>Ai filatori di lana color porpora</t>
  </si>
  <si>
    <t>Ai filatori di lana porporina per vesti di mezza seta</t>
  </si>
  <si>
    <t>Ai filatori di lana porporina per vesti di tessuto pettinato</t>
  </si>
  <si>
    <t>Ai filatori di lana porporina per vesti di tessuto pettinato seconda qualità</t>
  </si>
  <si>
    <t>Ai filatori di lana  porporina per vesti di tessuto di lino</t>
  </si>
  <si>
    <t>Ai filatori di lana  porporina chiara</t>
  </si>
  <si>
    <t>Ai filatori di lana  porporina Tiria rosso vivo</t>
  </si>
  <si>
    <t>Ai filatori di lana  porporina con trama</t>
  </si>
  <si>
    <t>LANE</t>
  </si>
  <si>
    <t>Lana di mutina lavata dal color dorato</t>
  </si>
  <si>
    <t>Lana di mutina lavata scura</t>
  </si>
  <si>
    <t>Lana di bisso</t>
  </si>
  <si>
    <t>Lana di Altino</t>
  </si>
  <si>
    <t>Lana lavata da Taranto</t>
  </si>
  <si>
    <t>Lana lavata da Laodicea</t>
  </si>
  <si>
    <t>Lana lavata dalle Asturie</t>
  </si>
  <si>
    <t>Lana varia di ottima qualità</t>
  </si>
  <si>
    <t>Altre lane lavate</t>
  </si>
  <si>
    <t>Lana di pelo di Lepre</t>
  </si>
  <si>
    <t>Lana da Aria</t>
  </si>
  <si>
    <t>Lana da Atrebate</t>
  </si>
  <si>
    <t>LINI</t>
  </si>
  <si>
    <t>Lino chiamato stoppa</t>
  </si>
  <si>
    <t>Lino chiamato stoppa 2a qualità</t>
  </si>
  <si>
    <t>Lino chiamato stoppa 3a qualità</t>
  </si>
  <si>
    <t>Tessuto di Lino 1a scelta</t>
  </si>
  <si>
    <t>Tessuto di Lino 2a scelta</t>
  </si>
  <si>
    <t>Tessuto di Lino 3a scelta</t>
  </si>
  <si>
    <t>Tessuti di lino di qualità inferiore</t>
  </si>
  <si>
    <t>Tessuti di lino di qualità media</t>
  </si>
  <si>
    <t>Tessuti di lino di qualità bassa</t>
  </si>
  <si>
    <t>Tessuti di lino grossolano per servi o schiavi</t>
  </si>
  <si>
    <t>Tessuti di lino grossolano per servi o schiavi 2a scelta</t>
  </si>
  <si>
    <t>Tessuti di lino grossolano per servi o schiavi 3a scelta</t>
  </si>
  <si>
    <t>Tessuti x camicie senza ornamenti da Scitopoli</t>
  </si>
  <si>
    <t>1 Pezza</t>
  </si>
  <si>
    <t>Tessuti x camicie senza ornamenti da Tarso</t>
  </si>
  <si>
    <t>Tessuti x camicie senza ornamenti da Biblo</t>
  </si>
  <si>
    <t>Tessuti x camicie senza ornamenti da Laodicea</t>
  </si>
  <si>
    <t>Tessuti x camicie senza ornamenti da Alessandria tipo Tarsico</t>
  </si>
  <si>
    <t>Tessuti x camicie senza ornamenti da Scitopoli di 2a scelta</t>
  </si>
  <si>
    <t>Tessuti x camicie senza ornamenti da Tarso di 2a scelta</t>
  </si>
  <si>
    <t>Tessuti x camicie senza ornamenti da Biblo di 2a scelta</t>
  </si>
  <si>
    <t>Tessuti x camicie senza ornamenti da Laodicea di 2a scelta</t>
  </si>
  <si>
    <t xml:space="preserve">Tessuti x camicie senza ornamenti da Alessandria tipo Tarsico di 2a </t>
  </si>
  <si>
    <t>Tessuti x camicie senza ornamenti da Scitopoli di 3a scelta</t>
  </si>
  <si>
    <t>Tessuti x camicie senza ornamenti da Tarso di 3a scelta</t>
  </si>
  <si>
    <t>Tessuti x camicie senza ornamenti da Biblo di 3a scelta</t>
  </si>
  <si>
    <t>Tessuti x camicie senza ornamenti da Laodicea di 3a scelta</t>
  </si>
  <si>
    <t xml:space="preserve">Tessuti x camicie senza ornamenti da Alessandria tipo Tarsico di 3a </t>
  </si>
  <si>
    <t>Tessuti per camice di soldati</t>
  </si>
  <si>
    <t>Tessuti per camice di soldati 2 scelta</t>
  </si>
  <si>
    <t>Tessuti per camice di soldati 3a scelta</t>
  </si>
  <si>
    <t>Tessuti per camice di lino grossolano per servi</t>
  </si>
  <si>
    <t>Tessuti per camice di lino grossolano per servi 2a scelta</t>
  </si>
  <si>
    <t>Tessuti per camice di lino grossolano per servi 3 scelta</t>
  </si>
  <si>
    <t>Dalmatiche da donna senza ornamenti da Scitopoli</t>
  </si>
  <si>
    <t>Dalmatiche da donna senza ornamenti da Tarso</t>
  </si>
  <si>
    <t>Dalmatiche da donna senza ornamenti da Biblo</t>
  </si>
  <si>
    <t>Dalmatiche da donna senza ornamenti da Laodicea</t>
  </si>
  <si>
    <t>Dalmatiche da donna senza ornamenti da Alessabria tipo Tarsico</t>
  </si>
  <si>
    <t>Dalmatiche da uomo senza ornamenti da Tarso</t>
  </si>
  <si>
    <t>Dalmatiche da uomo senza ornamenti da Biblo</t>
  </si>
  <si>
    <t>Dalmatiche da uomo senza ornamenti da Laodicea</t>
  </si>
  <si>
    <t>Dalmatiche da uomo senza ornamenti da Alessabria tipo Tarsico</t>
  </si>
  <si>
    <t>Dalmatiche da donna senza ornamenti da Scitopoli si 2a scelta</t>
  </si>
  <si>
    <t>Dalmatiche da donna senza ornamenti da Tarso di 2a scelta</t>
  </si>
  <si>
    <t>Dalmatiche da donna senza ornamenti da Biblo di 2a scelta</t>
  </si>
  <si>
    <t>Dalmatiche da donna senza ornamenti da Laodicea di 2a scelta</t>
  </si>
  <si>
    <t>Dalmatiche da donna  da Alessabria tipo Tarsico di 2a scelta</t>
  </si>
  <si>
    <t>Dalmatiche da uomo senza ornamenti da Scitopoli</t>
  </si>
  <si>
    <t>Dalmatiche da uomo senza ornamenti da Scitopoli di 2a scelta</t>
  </si>
  <si>
    <t>Dalmatiche da uomo senza ornamenti da Tarso di 2a scelta</t>
  </si>
  <si>
    <t>Dalmatiche da uomo senza ornamenti da Biblo di 2a scelta</t>
  </si>
  <si>
    <t>Dalmatiche da uomo senza ornamenti da Laodicea di 2a scelta</t>
  </si>
  <si>
    <t>Dalmatiche da uomo senza ornamenti da Alessabria tipo Tarsico di 2a scelta</t>
  </si>
  <si>
    <t>Dalmatiche da donna senza ornamenti da Scitopoli si 3a scelta</t>
  </si>
  <si>
    <t>Dalmatiche da donna senza ornamenti da Tarso di 3a scelta</t>
  </si>
  <si>
    <t>Dalmatiche da donna senza ornamenti da Biblo di 3a scelta</t>
  </si>
  <si>
    <t>Dalmatiche da donna senza ornamenti da Laodicea di 3a scelta</t>
  </si>
  <si>
    <t>Dalmatiche da donna  da Alessabria tipo Tarsico di 3a scelta</t>
  </si>
  <si>
    <t>Dalmatiche da uomo senza ornamenti da Scitopoli di 3a scelta</t>
  </si>
  <si>
    <t>Dalmatiche da uomo senza ornamenti da Tarso di 3a scelta</t>
  </si>
  <si>
    <t>Dalmatiche da uomo senza ornamenti da Biblo di 3a scelta</t>
  </si>
  <si>
    <t>Dalmatiche da uomo senza ornamenti da Laodicea di 3a scelta</t>
  </si>
  <si>
    <t>Dalmatiche da uomo senza ornamenti da Alessabria tipo Tarsico di 3a scelta</t>
  </si>
  <si>
    <t>Dalmatiche da donna in genere di prima qualità</t>
  </si>
  <si>
    <t>Dalmatiche da donna in genere di seconda qualità</t>
  </si>
  <si>
    <t>Dalmatiche da donna in genere di terza qualità</t>
  </si>
  <si>
    <t>Dalmatiche in lino grossolano per servi prima qualità</t>
  </si>
  <si>
    <t>Dalmatiche in lino grossolano per servi seconda qualità</t>
  </si>
  <si>
    <t>Dalmatiche in lino grossolano per servi  terza qualità</t>
  </si>
  <si>
    <t>Tuniche da uomo a maniche corte</t>
  </si>
  <si>
    <t>Tuniche da uomo a maniche corte 2a qualità</t>
  </si>
  <si>
    <t>Tuniche da uomo a maniche corte 3a qualità</t>
  </si>
  <si>
    <t>Tuniche da uomo a maniche corte 1a qualità Lino grossolano per servi</t>
  </si>
  <si>
    <t>Tuniche da uomo a maniche corte 2a qualità  Lino grossolano per servi</t>
  </si>
  <si>
    <t>Tuniche da uomo a maniche corte 3a qualità  Lino grossolano per servi</t>
  </si>
  <si>
    <t>Scialli di prima qualità da Scitopoli</t>
  </si>
  <si>
    <t>Scialli di prima qualità da Tarso</t>
  </si>
  <si>
    <t>Scialli di prima qualità da Biblo</t>
  </si>
  <si>
    <t>Scialli di prima qualità da Laodicea</t>
  </si>
  <si>
    <t>Scialli di prima qualità da Alessandria</t>
  </si>
  <si>
    <t>Scialli di 2a qualità da Scitopoli</t>
  </si>
  <si>
    <t>Scialli di 2a qualità da Tarso</t>
  </si>
  <si>
    <t>Scialli di 2a qualità da Biblo</t>
  </si>
  <si>
    <t>Scialli di 2a qualità da Laodicea</t>
  </si>
  <si>
    <t>Scialli di 2a qualità da Alessandria</t>
  </si>
  <si>
    <t>Scialli di32a qualità da Scitopoli</t>
  </si>
  <si>
    <t>Scialli di 3a qualità da Tarso</t>
  </si>
  <si>
    <t>Scialli di 3a qualità da Biblo</t>
  </si>
  <si>
    <t>Scialli di 3a qualità da Laodicea</t>
  </si>
  <si>
    <t>Scialli di 3a qualità da Alessandria</t>
  </si>
  <si>
    <t>Scialli comuni di 1a qualità</t>
  </si>
  <si>
    <t>Scialli comuni di 2a qualità</t>
  </si>
  <si>
    <t>Scialli comuni di 3a qualità</t>
  </si>
  <si>
    <t>Scialli comuni di Lino grossolano per servi 1a qualità</t>
  </si>
  <si>
    <t>Scialli comuni di Lino grossolano per servi 2a qualità</t>
  </si>
  <si>
    <t>Scialli comuni di Lino grossolano per servi 3a qualità</t>
  </si>
  <si>
    <t>Fazzoletti di prima qualità da Scitopoli</t>
  </si>
  <si>
    <t>Fazzoletti di prima qualità da Tarso</t>
  </si>
  <si>
    <t>Fazzoletti di prima qualità da Biblo</t>
  </si>
  <si>
    <t>Fazzoletti di prima qualità da Laodicea</t>
  </si>
  <si>
    <t>Fazzoletti di prima qualità da Alessandria</t>
  </si>
  <si>
    <t>Fazzoletti di 2a qualità da Scitopoli</t>
  </si>
  <si>
    <t>Fazzoletti di 2a qualità da Tarso</t>
  </si>
  <si>
    <t>Fazzoletti di 2a qualità da Biblo</t>
  </si>
  <si>
    <t>Fazzoletti di 2a qualità da Laodicea</t>
  </si>
  <si>
    <t>Fazzoletti di 2a qualità da Alessandria</t>
  </si>
  <si>
    <t>Fazzoletti di 3a qualità da Scitopoli</t>
  </si>
  <si>
    <t>Fazzoletti di 3a qualità da Tarso</t>
  </si>
  <si>
    <t>Fazzoletti di 3a qualità da Biblo</t>
  </si>
  <si>
    <t>Fazzoletti di 3a qualità da Laodicea</t>
  </si>
  <si>
    <t>Fazzoletti di 3a qualità da Alessandria</t>
  </si>
  <si>
    <t>Fazzoletti da viso comuni di lino 1a qualità</t>
  </si>
  <si>
    <t>Fazzoletti da viso comuni di lino 2a qualità</t>
  </si>
  <si>
    <t>Fazzoletti da viso comuni di lino 3a qualità</t>
  </si>
  <si>
    <t>Fazzoletti da viso  di lino grossolano per servi 1a qualità</t>
  </si>
  <si>
    <t>Fazzoletti da viso  di lino grossolano per servi 2a qualità</t>
  </si>
  <si>
    <t>Fazzoletti da viso  di lino grossolano per servi 3a qualità</t>
  </si>
  <si>
    <t>Mantelli con cappuccio di 1a qualità da Scitopoli</t>
  </si>
  <si>
    <t>Mantelli con cappuccio di 1a qualità da Tarso</t>
  </si>
  <si>
    <t>Mantelli con cappuccio di 1a qualità da Biblo</t>
  </si>
  <si>
    <t>Mantelli con cappuccio di 1a qualità da Laodicea</t>
  </si>
  <si>
    <t>Mantelli con cappuccio di 1a qualità da Alessandria</t>
  </si>
  <si>
    <t>Mantelli con cappuccio di 2a qualità da Tarso</t>
  </si>
  <si>
    <t>Mantelli con cappuccio di 2a qualità da Biblo</t>
  </si>
  <si>
    <t>Mantelli con cappuccio di 2a qualità da Laodicea</t>
  </si>
  <si>
    <t>Mantelli con cappuccio di 2a qualità da Alessandria</t>
  </si>
  <si>
    <t>Mantelli con cappuccio di 2a qualità da Scitopoli</t>
  </si>
  <si>
    <t>Mantelli con cappuccio di 3a qualità da Scitopoli</t>
  </si>
  <si>
    <t>Mantelli con cappuccio di 3a qualità da Tarso</t>
  </si>
  <si>
    <t>Mantelli con cappuccio di 3a qualità da Biblo</t>
  </si>
  <si>
    <t>Mantelli con cappuccio di 3a qualità da Laodicea</t>
  </si>
  <si>
    <t>Mantelli con cappuccio di 3a qualità da Alessandria</t>
  </si>
  <si>
    <t xml:space="preserve">Mantelli con cappuccio  comuni di 1a qualità </t>
  </si>
  <si>
    <t xml:space="preserve">Mantelli con cappuccio  comuni di 2a qualità </t>
  </si>
  <si>
    <t xml:space="preserve">Mantelli con cappuccio  comuni di 3a qualità </t>
  </si>
  <si>
    <t xml:space="preserve">Mantelli con cappuccio  comuni  di lino grossolano per sevi di 1a qualità </t>
  </si>
  <si>
    <t xml:space="preserve">Mantelli con cappuccio  comuni  di lino grossolano per sevi di 2a qualità </t>
  </si>
  <si>
    <t xml:space="preserve">Mantelli con cappuccio  comuni  di lino grossolano per sevi di 3a qualità </t>
  </si>
  <si>
    <t>Fasce Lombari o cinture da Scitopoli di 1a qualità</t>
  </si>
  <si>
    <t>Fasce Lombari o cinture da Tarso di 1a qualità</t>
  </si>
  <si>
    <t>Fasce Lombari o cinture da Biblo di 1a qualità</t>
  </si>
  <si>
    <t>Fasce Lombari o cinture da Laodicea di 1a qualità</t>
  </si>
  <si>
    <t>Fasce Lombari o cinture da Alessandria di 1a qualità</t>
  </si>
  <si>
    <t>Fasce Lombari o cinture da Tarso di 2a qualità</t>
  </si>
  <si>
    <t>Fasce Lombari o cinture da Biblo di 2a qualità</t>
  </si>
  <si>
    <t>Fasce Lombari o cinture da Scitopoli di 2a qualità</t>
  </si>
  <si>
    <t>Fasce Lombari o cinture da Alessandria di 2a qualità</t>
  </si>
  <si>
    <t>Fasce Lombari o cinture da Tarso di 3a qualità</t>
  </si>
  <si>
    <t>Fasce Lombari o cinture da Alessandria di 3a qualità</t>
  </si>
  <si>
    <t>Fasce Lombari o cinture da Scitopoli di 3a qualità</t>
  </si>
  <si>
    <t>Fasce Lombari o cinture comuni di 1a qualità</t>
  </si>
  <si>
    <t>Fasce Lombari o cinture comuni di 2a qualità</t>
  </si>
  <si>
    <t>Fasce Lombari o cinture comuni di 3a qualità</t>
  </si>
  <si>
    <t>Fasce Lombari o cinture comuni di tessuto grossolano per servi di 1a</t>
  </si>
  <si>
    <t>Fasce Lombari o cinture comuni di tessuto grossolano per servi di 2a</t>
  </si>
  <si>
    <t>Fasce Lombari o cinture comuni di tessuto grossolano per servi di 3a</t>
  </si>
  <si>
    <t>Fazzoletti per bocca di 1a qualità da Scitopoli</t>
  </si>
  <si>
    <t>Fazzoletti per bocca di 1a qualità da Tarso</t>
  </si>
  <si>
    <t>Fazzoletti per bocca di 1a qualità da Biblo</t>
  </si>
  <si>
    <t>Fazzoletti per bocca di 1a qualità da Laodicea</t>
  </si>
  <si>
    <t>Fazzoletti per bocca di 1a qualità da Alessandria</t>
  </si>
  <si>
    <t>Fazzoletti per bocca di 2a qualità da Tarso</t>
  </si>
  <si>
    <t>Fazzoletti per bocca di 2a qualità da Biblo</t>
  </si>
  <si>
    <t>Fazzoletti per bocca di 2a qualità da Laodicea</t>
  </si>
  <si>
    <t>Fazzoletti per bocca di 2a qualità da Alessandria</t>
  </si>
  <si>
    <t>Fazzoletti per bocca di 2a qualità da Scitopoli</t>
  </si>
  <si>
    <t>Fazzoletti per bocca di 3a qualità da Scitopoli</t>
  </si>
  <si>
    <t>Fazzoletti per bocca di 3a qualità da Tarso</t>
  </si>
  <si>
    <t>Fazzoletti per bocca di 3a qualità da Biblo</t>
  </si>
  <si>
    <t>Fazzoletti per bocca di 3a qualità da Laodicea</t>
  </si>
  <si>
    <t>Fazzoletti per bocca di 3a qualità da Alessandria</t>
  </si>
  <si>
    <t>Fazzoletti per bocca comuni di 1a qualità</t>
  </si>
  <si>
    <t>Fazzoletti per bocca comuni di 2a qualità</t>
  </si>
  <si>
    <t>Fazzoletti per bocca comuni di 3a qualità</t>
  </si>
  <si>
    <t>Fazzoletti per bocca di lino grossolano di 1a qualità</t>
  </si>
  <si>
    <t>Fazzoletti per bocca di lino grossolano di 2a qualità</t>
  </si>
  <si>
    <t>Fazzoletti per bocca di lino grossolano di 3a qualità</t>
  </si>
  <si>
    <t>Tessuto di Lino per necessità femminili da Scitopoli</t>
  </si>
  <si>
    <t>Tessuto di Lino per necessità femminili da Tarso</t>
  </si>
  <si>
    <t>Tessuto di Lino per necessità femminili  di tipo comune di 1a</t>
  </si>
  <si>
    <t>Tessuto di Lino per necessità femminili  di tipo comune di 2a</t>
  </si>
  <si>
    <t>Tessuto di Lino per necessità femminili  di tipo comune di 3a</t>
  </si>
  <si>
    <t>Tessuto di Lino per necessità femminili  di lino grossolano di 1a</t>
  </si>
  <si>
    <t>Tessuto di Lino per necessità femminili  di lino grossolano di 2a</t>
  </si>
  <si>
    <t>Tessuto di Lino per necessità femminili  di lino grossolano di 3a</t>
  </si>
  <si>
    <t>Fasce per il capo di tessuto di Scitopoli, Ttarso, Biblo, Alessandria 1a</t>
  </si>
  <si>
    <t>Fasce per il capo di tessuto di Scitopoli, Ttarso, Biblo, Alessandria 2a</t>
  </si>
  <si>
    <t>Fasce per il capo di tessuto di Scitopoli, Ttarso, Biblo, Alessandria 3a</t>
  </si>
  <si>
    <t>Fasce per il capo di tessuto comunedi 1a</t>
  </si>
  <si>
    <t>Fasce per il capo di tessuto comune di 2a</t>
  </si>
  <si>
    <t>Fasce per il capo di tessuto comune di 3a</t>
  </si>
  <si>
    <t>Fasce per il capo di tessuto grossolano per servi di 1a</t>
  </si>
  <si>
    <t>Fasce per il capo di tessuto grossolano per servi di 2a</t>
  </si>
  <si>
    <t>Fasce per il capo di tessuto grossolano per servi di 3a</t>
  </si>
  <si>
    <t>Lenzuola da letto di 1a qualità da Laodicea</t>
  </si>
  <si>
    <t>Lenzuola da letto di 1a qualità da Alessandria</t>
  </si>
  <si>
    <t>Lenzuola da letto di di Scitopoli di 2a qualità</t>
  </si>
  <si>
    <t>1Pezza</t>
  </si>
  <si>
    <t>Lenzuola da letto  di Alessandria tipo Tarsicodi 3a qualità</t>
  </si>
  <si>
    <t>Lenzuola da letto da Laodicea di 3a qualità</t>
  </si>
  <si>
    <t>Lenzuola da letto  comuni di 1a qualità</t>
  </si>
  <si>
    <t>Lenzuola da letto  comuni di 2a qualità</t>
  </si>
  <si>
    <t>Lenzuola da letto  comuni di 3a qualità</t>
  </si>
  <si>
    <t>Lenzuola da letto  di Lino grossolano per servi 1a qualità</t>
  </si>
  <si>
    <t>Lenzuola da letto  di Lino grossolano per servi 2a qualità</t>
  </si>
  <si>
    <t>Lenzuola da letto  di Lino grossolano per servi 3a qualità</t>
  </si>
  <si>
    <t>Fasce  di tessuto di Scitopoli, Ttarso, Biblo, Alessandria 1a</t>
  </si>
  <si>
    <t>Fasce  di tessuto di Scitopoli, Ttarso, Biblo, Alessandria 2a</t>
  </si>
  <si>
    <t>Fasce  di tessuto di Scitopoli, Ttarso, Biblo, Alessandria 3a</t>
  </si>
  <si>
    <t>Fasce  comuni di 1a qualità</t>
  </si>
  <si>
    <t>Fasce  comuni di 2a qualità</t>
  </si>
  <si>
    <t>Fasce  comuni di 3a qualità</t>
  </si>
  <si>
    <t>Fasce  di tessuto grossolano per servi 1a qualità</t>
  </si>
  <si>
    <t>Fasce  di tessuto grossolano per servi 2a qualità</t>
  </si>
  <si>
    <t>Fasce  di tessuto grossolano per servi 3a qualità</t>
  </si>
  <si>
    <t>Fodere di materasso con federe di cuscino da Tralle o da Antinoe</t>
  </si>
  <si>
    <t>Fodere di materasso con federe di cuscino da Damasco, Cipro 1a</t>
  </si>
  <si>
    <t>Fodere di materasso con federe di cuscino da Damasco, Cipro 2a</t>
  </si>
  <si>
    <t>Fodere di materasso con federe di cuscino da Damasco, Cipro 3a</t>
  </si>
  <si>
    <t>Fodere di materasso con federe di cuscino comuni di 1a</t>
  </si>
  <si>
    <t>Fodere di materasso con federe di cuscino comuni di 2a</t>
  </si>
  <si>
    <t>Fodere di materasso con federe di cuscino comuni di 3a</t>
  </si>
  <si>
    <t>Fodere di materasso con federe tessuto grossolano di 1a qualità</t>
  </si>
  <si>
    <t>Fodere di materasso con federe tessuto grossolano di a qualità</t>
  </si>
  <si>
    <t>Fodere di materasso con federe tessuto grossolano di 3a qualità</t>
  </si>
  <si>
    <t>Cuscino per Serci o Popolani</t>
  </si>
  <si>
    <t>Tovaglioli tipo Gallico di 1a qualità</t>
  </si>
  <si>
    <t>Tovaglioli tipo Gallico di 2a qualità</t>
  </si>
  <si>
    <t>Tovaglioli tipo Gallico di 3a qualità</t>
  </si>
  <si>
    <t>Tovaglioli tipo Eulalio di 1a qualità</t>
  </si>
  <si>
    <t>Tovaglioli tipo Eulalio di 2a qualità</t>
  </si>
  <si>
    <t>4 tovaglioli</t>
  </si>
  <si>
    <t>Tovaglioli tipo Roma</t>
  </si>
  <si>
    <t>Fasce lombari per lottatori</t>
  </si>
  <si>
    <t>un gruppo da 4</t>
  </si>
  <si>
    <t xml:space="preserve">Tovaglioli pelosi Gallici comuni </t>
  </si>
  <si>
    <t>Pezze di tela di lino ornata da strisce porpora chiara di 6 once</t>
  </si>
  <si>
    <t>Pezze di tela di lino ornata da strisce porpora scura di 6 once</t>
  </si>
  <si>
    <t>Camicia militare di 6 once</t>
  </si>
  <si>
    <t>Camicia militare di 6 once con strisce di porpora</t>
  </si>
  <si>
    <t>Camicia militare di 1 Libra con strisce di porpora</t>
  </si>
  <si>
    <t>Dalmatiche da uomo ornate con strisce di Porpora scura di 6 once</t>
  </si>
  <si>
    <t>Dalmatiche da uomo con strisce ricamate di Porpora chiara di 6 once</t>
  </si>
  <si>
    <t>Dalmatiche da uomo ornate con strisce di Porpora scarlatta da 1 Libra</t>
  </si>
  <si>
    <t>Dalmatiche da uomo ornate con strisce di Porpora scarlatta da 6 once</t>
  </si>
  <si>
    <t>Dalmatiche da uomo  con strisce  verticali di Porpora scura da 6 once</t>
  </si>
  <si>
    <t>Dalmatiche da uomo  con strisce  verticali di Porpora chiara da 6 once</t>
  </si>
  <si>
    <t>Dalmatiche da uomo  con strisce   di Porpora Tiria rosse da 6 once</t>
  </si>
  <si>
    <t>Dalmatiche da uomo  con strisce   di Porpora semplice da 6 once</t>
  </si>
  <si>
    <t>Dalmatiche da uomo  con strisce   di Porpora rosso scarlatto da 6 once</t>
  </si>
  <si>
    <t xml:space="preserve">Dalmatiche da uomo  con strisce   di Porpora rosso scarlatto da 1 Libra </t>
  </si>
  <si>
    <t>Fazzoletti da viso con strisce di porpora scura da 6 once</t>
  </si>
  <si>
    <t>Fazzoletti da viso con strisce di porpora chiara da 6 once</t>
  </si>
  <si>
    <t>Fazzoletti da viso con strisce di porpora Tiria da 6 once</t>
  </si>
  <si>
    <t>Fazzoletti da viso con strisce di porpora semplice da 6 once</t>
  </si>
  <si>
    <t>Fazzoletti da viso con strisce di porpora rosso scarlatto da 1 Libra</t>
  </si>
  <si>
    <t>Fazzoletti da viso con strisce di porpora rosso scarlatto da 6 once</t>
  </si>
  <si>
    <t>Cappucci da donna  con strisce verticali di porpora scura di 1 Libra</t>
  </si>
  <si>
    <t>Cappucci da donna  con strisce di porpora chiara di 1 Libra</t>
  </si>
  <si>
    <t>Cappucci da donna  con strisce di porpora Tiria di 1 Libra</t>
  </si>
  <si>
    <t>Cappucci da donna  con strisce di di porpora semplice di 1 Libra</t>
  </si>
  <si>
    <t>Cappucci da donna  con strisce di porpora rosso scarlatto di 1 Libra</t>
  </si>
  <si>
    <t>ORO</t>
  </si>
  <si>
    <t>Tintura di porpora milesia di Seconda scelta</t>
  </si>
  <si>
    <t>Oro in barre o lingotti</t>
  </si>
  <si>
    <t>Oro filato</t>
  </si>
  <si>
    <t>Retribuzione per operai che realizzano foglie d'oro</t>
  </si>
  <si>
    <t>Retribuzione per operai che tagliano l'oro</t>
  </si>
  <si>
    <t>Retribuzione per operai che battono l'oro in lamine</t>
  </si>
  <si>
    <t xml:space="preserve">Retribuzione per operai che filano l'oro </t>
  </si>
  <si>
    <t>Orafi per lavori semplici</t>
  </si>
  <si>
    <t>Oncia</t>
  </si>
  <si>
    <t>Orafi per lavori accurato</t>
  </si>
  <si>
    <t>Argento depurato di 1a qualità</t>
  </si>
  <si>
    <t>Lavoro dell'argento di 1a qualità</t>
  </si>
  <si>
    <t>Lavoro dell'argento di 2a qualità</t>
  </si>
  <si>
    <t>Lavoro dell'argento di 3a qualità</t>
  </si>
  <si>
    <t>SCHIAVI</t>
  </si>
  <si>
    <t>Maschio da 16 a 40 anni</t>
  </si>
  <si>
    <t>Donna da 16 a 40 anni</t>
  </si>
  <si>
    <t>Uomo da 40 a 60 anni</t>
  </si>
  <si>
    <t>Donna da 40 a 60 anni</t>
  </si>
  <si>
    <t>Ragazzo/ragazza da 8 a 16 anni</t>
  </si>
  <si>
    <t>cadauno/a</t>
  </si>
  <si>
    <t>Uomo con età &gt; di 60 anni o &lt; di 8</t>
  </si>
  <si>
    <t>Donna con età &gt; di 60 anni o &lt; di 8</t>
  </si>
  <si>
    <t>BESTIAME</t>
  </si>
  <si>
    <t>Cavallo per cocchio</t>
  </si>
  <si>
    <t>Cavallo per soldato</t>
  </si>
  <si>
    <t>Mula</t>
  </si>
  <si>
    <t>Bardotto</t>
  </si>
  <si>
    <t>Cavalla scura</t>
  </si>
  <si>
    <t>Cammello di Bactriana</t>
  </si>
  <si>
    <t>Cammello a due gobbe</t>
  </si>
  <si>
    <t>Cammello femmina a due gobbe</t>
  </si>
  <si>
    <t>Ararico</t>
  </si>
  <si>
    <t>Dromedario</t>
  </si>
  <si>
    <t>Asino da monta</t>
  </si>
  <si>
    <t>Asino da soma</t>
  </si>
  <si>
    <t>Asina da riproduzione</t>
  </si>
  <si>
    <t>Buoi</t>
  </si>
  <si>
    <t>la coppia</t>
  </si>
  <si>
    <t>Toro da monta</t>
  </si>
  <si>
    <t>Mucca</t>
  </si>
  <si>
    <t>Montone castrato</t>
  </si>
  <si>
    <t>Pecora</t>
  </si>
  <si>
    <t>Caprone</t>
  </si>
  <si>
    <t>Capra</t>
  </si>
  <si>
    <t>MARMI E GRANITI</t>
  </si>
  <si>
    <t>Porfido</t>
  </si>
  <si>
    <t>Piede cubico</t>
  </si>
  <si>
    <t>Lacedemonio</t>
  </si>
  <si>
    <t>Numidico</t>
  </si>
  <si>
    <t>Lucullio</t>
  </si>
  <si>
    <t>Pirropecilo</t>
  </si>
  <si>
    <t>Claudiano</t>
  </si>
  <si>
    <t>Alabastro</t>
  </si>
  <si>
    <t>Docimeno</t>
  </si>
  <si>
    <t>Eutidemiano</t>
  </si>
  <si>
    <t>Oro oggi-------&gt;</t>
  </si>
  <si>
    <t xml:space="preserve">           cambio 1 gr.= </t>
  </si>
  <si>
    <t>Anacasteno</t>
  </si>
  <si>
    <t>Tripontico</t>
  </si>
  <si>
    <t>Tessalico</t>
  </si>
  <si>
    <t>Caristio</t>
  </si>
  <si>
    <t>Scirio</t>
  </si>
  <si>
    <t>Eracleotico</t>
  </si>
  <si>
    <t>Lesbio</t>
  </si>
  <si>
    <t>Tasio</t>
  </si>
  <si>
    <t>Proconnesio</t>
  </si>
  <si>
    <t>Potamogalleno</t>
  </si>
  <si>
    <t>FIERE LIBICHE</t>
  </si>
  <si>
    <t>Leone 2a qualità</t>
  </si>
  <si>
    <t>Leonessa 1a qualità</t>
  </si>
  <si>
    <t>Leone 1a qualità</t>
  </si>
  <si>
    <t>Leonessa 2a qualità</t>
  </si>
  <si>
    <t>Leopardo 1a qualità</t>
  </si>
  <si>
    <t>Leopardo 2a qualità</t>
  </si>
  <si>
    <t>Struzzo</t>
  </si>
  <si>
    <t>ANIMALI ERBIVORI</t>
  </si>
  <si>
    <t>Orso 1a qualità</t>
  </si>
  <si>
    <t>Orso 2a qualità</t>
  </si>
  <si>
    <t>Cinghiale 1a qualità</t>
  </si>
  <si>
    <t>Cinghiale 2a qualità</t>
  </si>
  <si>
    <t>Cervo 1a qualità</t>
  </si>
  <si>
    <t>Cervo 2a qualità</t>
  </si>
  <si>
    <t>Asino selvatico 1a qualità</t>
  </si>
  <si>
    <t>CERE E RESINE</t>
  </si>
  <si>
    <t>Cera rossa</t>
  </si>
  <si>
    <t>Pece dura</t>
  </si>
  <si>
    <t>Pece liquida</t>
  </si>
  <si>
    <t>Resina del Terebinto</t>
  </si>
  <si>
    <t>N.B. I PREZZI IN EURO DELLA PAGINA SUCCESSIVA SONO STATI OTTENUTI TRAMUTANDO LA QUOTAZIONE IN DENARI DI CONTO IN ORO</t>
  </si>
  <si>
    <t>72.000 DENARI/LIBRA E MOLTIPLICANDO IL PESO OTTENUTO PER LA QUOTAZIONE DELL'ORO AL GRAMMO OGGI</t>
  </si>
  <si>
    <t>(CASELLA IN ALTO COLOR GIALLO)</t>
  </si>
  <si>
    <t>Resina secca di Colofone</t>
  </si>
  <si>
    <t>Allume in pezzi</t>
  </si>
  <si>
    <t xml:space="preserve">Allume </t>
  </si>
  <si>
    <t>Zolfo</t>
  </si>
  <si>
    <t>Candela secca</t>
  </si>
  <si>
    <t>Fiaccole di cera colorate</t>
  </si>
  <si>
    <t>Resina di Cedro Italico</t>
  </si>
  <si>
    <t>CORDAME E CANAPA</t>
  </si>
  <si>
    <t>Canapa pulita</t>
  </si>
  <si>
    <t>Canapa in corda</t>
  </si>
  <si>
    <t>Canestro intrecciato in canapa</t>
  </si>
  <si>
    <t>per ogni cubito</t>
  </si>
  <si>
    <t>Filo si canapa</t>
  </si>
  <si>
    <t>Sparto</t>
  </si>
  <si>
    <t>Corda</t>
  </si>
  <si>
    <t>Fascio di Sparto</t>
  </si>
  <si>
    <t>Corba di qualità</t>
  </si>
  <si>
    <t>Moggio</t>
  </si>
  <si>
    <t>PIANTE</t>
  </si>
  <si>
    <t>Legno di Cassia</t>
  </si>
  <si>
    <t>Bdellio</t>
  </si>
  <si>
    <t>Bdellio da Petra</t>
  </si>
  <si>
    <t>Prezzemolo</t>
  </si>
  <si>
    <t>Incenso</t>
  </si>
  <si>
    <t>Storace della Cilicia</t>
  </si>
  <si>
    <t>Storace di Antiochia</t>
  </si>
  <si>
    <t>Gomma ammoniaca</t>
  </si>
  <si>
    <t>Zafferano Arabico</t>
  </si>
  <si>
    <t>Zafferano della Cilicia</t>
  </si>
  <si>
    <t>Zafferano dell'Africa</t>
  </si>
  <si>
    <t>Gomma di Lentisco bianco di Chio</t>
  </si>
  <si>
    <t>Gomma nera di Lentisco</t>
  </si>
  <si>
    <t>Allume liquido</t>
  </si>
  <si>
    <t>Balsamo di Cardamomo</t>
  </si>
  <si>
    <t>Gomma di Balsamina</t>
  </si>
  <si>
    <t>Dichtas 1a qualità</t>
  </si>
  <si>
    <t>Dichtas 2a qualità</t>
  </si>
  <si>
    <t>Olio di Mirra</t>
  </si>
  <si>
    <t>Olio di Malabatro</t>
  </si>
  <si>
    <t>Olio di rose 1a qualità</t>
  </si>
  <si>
    <t>Olio di rose 2a qualità</t>
  </si>
  <si>
    <t>Olio di Sorace</t>
  </si>
  <si>
    <t>Olio di Iris</t>
  </si>
  <si>
    <t>Olio di Henna di Canopo (ligustro)?</t>
  </si>
  <si>
    <t>Olio affumicato</t>
  </si>
  <si>
    <t>Olio Partico</t>
  </si>
  <si>
    <t>Olio di Maggiorana</t>
  </si>
  <si>
    <t>Olio di Celidonia</t>
  </si>
  <si>
    <t>Zenzero lavorato</t>
  </si>
  <si>
    <t>Zenzero secco</t>
  </si>
  <si>
    <t>Gomma di Euphorbia</t>
  </si>
  <si>
    <t>Mirra Trogloditica</t>
  </si>
  <si>
    <t>Mirra a gocce</t>
  </si>
  <si>
    <t>Agnocasto</t>
  </si>
  <si>
    <t>Fusaggine</t>
  </si>
  <si>
    <t>Pepe</t>
  </si>
  <si>
    <t>Legno di balsamo di Alessandria</t>
  </si>
  <si>
    <t>Legno di balsamo della Giudea</t>
  </si>
  <si>
    <t>Asfalto</t>
  </si>
  <si>
    <t>Olio di Clematide</t>
  </si>
  <si>
    <t>Olio di Cardamomo</t>
  </si>
  <si>
    <t>Indaco</t>
  </si>
  <si>
    <t>Cinabro dardanico/minio 1a qualità</t>
  </si>
  <si>
    <t>Cinabro dardanico/minio 2a qualità</t>
  </si>
  <si>
    <t>Castoreo Pontico</t>
  </si>
  <si>
    <t>Castoreo Dalmata</t>
  </si>
  <si>
    <t>Rosso vermiglio dal Sandyx Rubia tinctorum</t>
  </si>
  <si>
    <t>Gomma dell'albero del mastice di Chios</t>
  </si>
  <si>
    <t>Laudano 1a qualità</t>
  </si>
  <si>
    <t>Laudano 2a qualità</t>
  </si>
  <si>
    <t>Erisimo Sysimbrium officinalis</t>
  </si>
  <si>
    <t>Ciano vestoriano 1a qualità</t>
  </si>
  <si>
    <t>Ciano vestoriano 2a qualità</t>
  </si>
  <si>
    <t>Rame usato</t>
  </si>
  <si>
    <t>Calcite</t>
  </si>
  <si>
    <t>Scalogno di 2a qualità</t>
  </si>
  <si>
    <t>Enula</t>
  </si>
  <si>
    <t>Spugna</t>
  </si>
  <si>
    <t>Fiore di giunco</t>
  </si>
  <si>
    <t>Aristolchia</t>
  </si>
  <si>
    <t>Rabarbaro Pontico</t>
  </si>
  <si>
    <t>Resina di Terebinto di Chios 1a qualità</t>
  </si>
  <si>
    <t>Resina di Terebinto di Chios 2a qualità</t>
  </si>
  <si>
    <t>Resina di Pino</t>
  </si>
  <si>
    <t>Colofonia</t>
  </si>
  <si>
    <t>Succo di Papavero Tebano</t>
  </si>
  <si>
    <t>Oppio della Cirenaica</t>
  </si>
  <si>
    <t>Corallo rosso 1a qualità</t>
  </si>
  <si>
    <t>Corallo rosso 2a qualità</t>
  </si>
  <si>
    <t>Ocra</t>
  </si>
  <si>
    <t>Rosaceo</t>
  </si>
  <si>
    <t>Scammonea</t>
  </si>
  <si>
    <t>Creta per pulire l'argento</t>
  </si>
  <si>
    <t>Creta da Cimolo</t>
  </si>
  <si>
    <t>Colla di pesce</t>
  </si>
  <si>
    <t>Colla di Toro</t>
  </si>
  <si>
    <t>Vaso panciuto di Colla</t>
  </si>
  <si>
    <t>NOLI DA TRASPORTO E TRANSITO</t>
  </si>
  <si>
    <t>PREZZI DI TRASPORTO TERRESTRE E NOLO</t>
  </si>
  <si>
    <t>Da Alessandria a Roma</t>
  </si>
  <si>
    <t>per moggio Ka</t>
  </si>
  <si>
    <t>denari</t>
  </si>
  <si>
    <t>Da Alessandria a Nicomedia</t>
  </si>
  <si>
    <t>Da Alessandria a Bisanzio</t>
  </si>
  <si>
    <t>Da Alessandria alla Dalmazia</t>
  </si>
  <si>
    <t>Da Alessandria ad Aquileia</t>
  </si>
  <si>
    <t>Da Alessandria all'Africa</t>
  </si>
  <si>
    <t>Da Alessandria alla Sicilia</t>
  </si>
  <si>
    <t>Da Alessandria ad efeso</t>
  </si>
  <si>
    <t>Da Alessandria a Tessalonica</t>
  </si>
  <si>
    <t>Da Alessandria alla Panfilia</t>
  </si>
  <si>
    <t>Dall'Oriente a Roma</t>
  </si>
  <si>
    <t>Dall'Oriente a Salona</t>
  </si>
  <si>
    <t>Dall'Oriente ad Aquileia</t>
  </si>
  <si>
    <t>Dall'Oriente all'Africa</t>
  </si>
  <si>
    <t>Dall'Oriente alla Spagna</t>
  </si>
  <si>
    <t>Dall'Oriente alla Betica</t>
  </si>
  <si>
    <t>Dall'Oriente alla Lusitania</t>
  </si>
  <si>
    <t>Dall'Oriente alle Gallie</t>
  </si>
  <si>
    <t>Dall'Oriente a Bisanzio</t>
  </si>
  <si>
    <t>Dall'Oriente ad Efeso</t>
  </si>
  <si>
    <t>Dall'Oriente alla Sicilia</t>
  </si>
  <si>
    <t>Dall'Asia  a Roma</t>
  </si>
  <si>
    <t>Dall'Asia  all'Africa</t>
  </si>
  <si>
    <t>Dall'Asia  alla Dalmazia</t>
  </si>
  <si>
    <t>Dall'Africa a Salona</t>
  </si>
  <si>
    <t>Dall'Africa alla Sicilia</t>
  </si>
  <si>
    <t>Dall'Africa a Spagna</t>
  </si>
  <si>
    <t>Dall'Africa alle Gallie</t>
  </si>
  <si>
    <t>Dall'Africa all'Acaia</t>
  </si>
  <si>
    <t>Dall'Africa alla Panfilia</t>
  </si>
  <si>
    <t>Da Roma alla Sicilia</t>
  </si>
  <si>
    <t>Da Roma a Tessalonica</t>
  </si>
  <si>
    <t>Da Roma all'Acaia</t>
  </si>
  <si>
    <t>Da Roma alla Spagna</t>
  </si>
  <si>
    <t>Da Roma alle Gallie</t>
  </si>
  <si>
    <t>Da Roma alle Gallie superiores</t>
  </si>
  <si>
    <t>Da Nicomedia a Roma</t>
  </si>
  <si>
    <t>Da Nicomedia a Efeso</t>
  </si>
  <si>
    <t>Da Nicomedia a Tessalonica</t>
  </si>
  <si>
    <t>Da Nicomedia all'Acaia</t>
  </si>
  <si>
    <t>Da Nicomedia a Salona</t>
  </si>
  <si>
    <t>Da Nicomedia alla Panfilia</t>
  </si>
  <si>
    <t>Da Nicomedia alla Fenicia</t>
  </si>
  <si>
    <t>Da Nicomedia a Trapezunte</t>
  </si>
  <si>
    <t>Da Nicomedia a Sinope e Tomi</t>
  </si>
  <si>
    <t>Per navi fluviali</t>
  </si>
  <si>
    <t>Moggio ka x miglio</t>
  </si>
  <si>
    <t>Da Ravenna ad Aquleia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</si>
</sst>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410]\ * #,##0.00_-;\-[$€-410]\ * #,##0.00_-;_-[$€-410]\ * &quot;-&quot;??_-;_-@_-"/>
    <numFmt numFmtId="165" formatCode="0.0%"/>
    <numFmt numFmtId="166" formatCode="0.0000"/>
    <numFmt numFmtId="167" formatCode="[$-410]General"/>
    <numFmt numFmtId="169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4" fillId="0" borderId="0"/>
  </cellStyleXfs>
  <cellXfs count="31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0" fillId="0" borderId="2" xfId="0" applyNumberFormat="1" applyBorder="1"/>
    <xf numFmtId="0" fontId="0" fillId="0" borderId="3" xfId="0" applyBorder="1"/>
    <xf numFmtId="2" fontId="0" fillId="0" borderId="3" xfId="0" applyNumberFormat="1" applyBorder="1"/>
    <xf numFmtId="2" fontId="0" fillId="0" borderId="4" xfId="0" applyNumberFormat="1" applyBorder="1"/>
    <xf numFmtId="0" fontId="2" fillId="0" borderId="5" xfId="0" applyFont="1" applyBorder="1" applyAlignment="1">
      <alignment horizontal="center"/>
    </xf>
    <xf numFmtId="165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2" fontId="0" fillId="0" borderId="0" xfId="0" applyNumberFormat="1" applyFill="1" applyBorder="1"/>
    <xf numFmtId="0" fontId="3" fillId="0" borderId="0" xfId="0" applyFont="1"/>
    <xf numFmtId="0" fontId="2" fillId="0" borderId="1" xfId="0" applyFont="1" applyBorder="1"/>
    <xf numFmtId="166" fontId="0" fillId="0" borderId="0" xfId="0" applyNumberFormat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7" fontId="4" fillId="0" borderId="0" xfId="2"/>
    <xf numFmtId="167" fontId="4" fillId="0" borderId="0" xfId="2" applyFill="1"/>
    <xf numFmtId="167" fontId="4" fillId="0" borderId="1" xfId="2" applyFill="1" applyBorder="1"/>
    <xf numFmtId="167" fontId="4" fillId="0" borderId="0" xfId="2" applyFill="1" applyBorder="1"/>
    <xf numFmtId="3" fontId="0" fillId="0" borderId="0" xfId="0" applyNumberFormat="1"/>
    <xf numFmtId="3" fontId="0" fillId="2" borderId="0" xfId="0" applyNumberFormat="1" applyFill="1"/>
    <xf numFmtId="164" fontId="0" fillId="3" borderId="1" xfId="0" applyNumberFormat="1" applyFill="1" applyBorder="1"/>
    <xf numFmtId="169" fontId="0" fillId="0" borderId="0" xfId="0" applyNumberFormat="1"/>
  </cellXfs>
  <cellStyles count="3">
    <cellStyle name="Excel Built-in Normal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B24" sqref="B24"/>
    </sheetView>
  </sheetViews>
  <sheetFormatPr defaultRowHeight="14.5" x14ac:dyDescent="0.35"/>
  <cols>
    <col min="2" max="2" width="22.54296875" bestFit="1" customWidth="1"/>
    <col min="3" max="3" width="8.7265625" style="21"/>
    <col min="4" max="4" width="8.453125" customWidth="1"/>
  </cols>
  <sheetData>
    <row r="1" spans="2:7" x14ac:dyDescent="0.35">
      <c r="B1" t="s">
        <v>431</v>
      </c>
    </row>
    <row r="3" spans="2:7" x14ac:dyDescent="0.35">
      <c r="B3" t="s">
        <v>436</v>
      </c>
      <c r="C3" s="21">
        <v>327.45</v>
      </c>
      <c r="D3" t="s">
        <v>430</v>
      </c>
      <c r="E3" t="s">
        <v>1</v>
      </c>
      <c r="G3" s="1" t="s">
        <v>2</v>
      </c>
    </row>
    <row r="4" spans="2:7" x14ac:dyDescent="0.35">
      <c r="B4" t="s">
        <v>438</v>
      </c>
      <c r="C4" s="21">
        <v>32.753999999999998</v>
      </c>
      <c r="D4" t="s">
        <v>5</v>
      </c>
    </row>
    <row r="5" spans="2:7" x14ac:dyDescent="0.35">
      <c r="B5" t="s">
        <v>3</v>
      </c>
      <c r="C5" s="21">
        <f>+C3/2</f>
        <v>163.72499999999999</v>
      </c>
      <c r="D5" t="s">
        <v>5</v>
      </c>
    </row>
    <row r="6" spans="2:7" x14ac:dyDescent="0.35">
      <c r="B6" t="s">
        <v>4</v>
      </c>
      <c r="C6" s="21">
        <v>27.28</v>
      </c>
      <c r="D6" t="s">
        <v>5</v>
      </c>
    </row>
    <row r="7" spans="2:7" x14ac:dyDescent="0.35">
      <c r="B7" t="s">
        <v>439</v>
      </c>
      <c r="C7" s="21">
        <v>17.510999999999999</v>
      </c>
      <c r="D7" t="s">
        <v>46</v>
      </c>
      <c r="E7" t="s">
        <v>6</v>
      </c>
    </row>
    <row r="8" spans="2:7" x14ac:dyDescent="0.35">
      <c r="B8" t="s">
        <v>440</v>
      </c>
      <c r="C8" s="21">
        <v>8.7539999999999996</v>
      </c>
      <c r="D8" t="s">
        <v>46</v>
      </c>
      <c r="E8" t="s">
        <v>432</v>
      </c>
    </row>
    <row r="9" spans="2:7" x14ac:dyDescent="0.35">
      <c r="B9" t="s">
        <v>45</v>
      </c>
      <c r="C9" s="21">
        <v>0.57399999999999995</v>
      </c>
      <c r="D9" t="s">
        <v>46</v>
      </c>
      <c r="E9" t="s">
        <v>433</v>
      </c>
    </row>
    <row r="11" spans="2:7" x14ac:dyDescent="0.35">
      <c r="B11" t="s">
        <v>8</v>
      </c>
      <c r="C11" s="21">
        <v>1.4790000000000001</v>
      </c>
      <c r="D11" t="s">
        <v>9</v>
      </c>
    </row>
    <row r="12" spans="2:7" x14ac:dyDescent="0.35">
      <c r="B12" t="s">
        <v>10</v>
      </c>
      <c r="C12" s="21">
        <v>44.36</v>
      </c>
      <c r="D12" t="s">
        <v>11</v>
      </c>
    </row>
    <row r="13" spans="2:7" x14ac:dyDescent="0.35">
      <c r="B13" t="s">
        <v>12</v>
      </c>
      <c r="C13" s="21">
        <v>29.57</v>
      </c>
      <c r="D13" t="s">
        <v>11</v>
      </c>
    </row>
    <row r="14" spans="2:7" x14ac:dyDescent="0.35">
      <c r="B14" t="s">
        <v>13</v>
      </c>
      <c r="C14" s="21">
        <v>1.85</v>
      </c>
      <c r="D14" t="s">
        <v>11</v>
      </c>
    </row>
    <row r="16" spans="2:7" x14ac:dyDescent="0.35">
      <c r="B16" t="s">
        <v>14</v>
      </c>
      <c r="C16" s="21" t="s">
        <v>15</v>
      </c>
    </row>
    <row r="17" spans="2:2" x14ac:dyDescent="0.35">
      <c r="B17" t="s">
        <v>16</v>
      </c>
    </row>
    <row r="18" spans="2:2" x14ac:dyDescent="0.35">
      <c r="B18" t="s">
        <v>17</v>
      </c>
    </row>
    <row r="19" spans="2:2" x14ac:dyDescent="0.35">
      <c r="B19" t="s">
        <v>18</v>
      </c>
    </row>
    <row r="21" spans="2:2" x14ac:dyDescent="0.35">
      <c r="B21" t="s">
        <v>1192</v>
      </c>
    </row>
    <row r="22" spans="2:2" x14ac:dyDescent="0.35">
      <c r="B22" t="s">
        <v>1193</v>
      </c>
    </row>
    <row r="23" spans="2:2" x14ac:dyDescent="0.35">
      <c r="B23" t="s">
        <v>1194</v>
      </c>
    </row>
  </sheetData>
  <pageMargins left="0.70866141732283472" right="0.70866141732283472" top="0.74803149606299213" bottom="0.74803149606299213" header="0.31496062992125984" footer="0.31496062992125984"/>
  <pageSetup paperSize="9" scale="12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360"/>
  <sheetViews>
    <sheetView tabSelected="1" workbookViewId="0"/>
  </sheetViews>
  <sheetFormatPr defaultRowHeight="14.5" x14ac:dyDescent="0.35"/>
  <cols>
    <col min="1" max="1" width="5.1796875" customWidth="1"/>
    <col min="2" max="2" width="60.6328125" bestFit="1" customWidth="1"/>
    <col min="3" max="3" width="16.81640625" customWidth="1"/>
    <col min="4" max="4" width="9.26953125" bestFit="1" customWidth="1"/>
    <col min="6" max="6" width="17.1796875" customWidth="1"/>
    <col min="7" max="7" width="12" style="5" customWidth="1"/>
    <col min="8" max="8" width="9" style="5" customWidth="1"/>
    <col min="9" max="9" width="9" style="5" hidden="1" customWidth="1"/>
    <col min="10" max="13" width="9.26953125" hidden="1" customWidth="1"/>
    <col min="14" max="18" width="0" hidden="1" customWidth="1"/>
    <col min="19" max="19" width="12.08984375" hidden="1" customWidth="1"/>
    <col min="20" max="28" width="0" hidden="1" customWidth="1"/>
  </cols>
  <sheetData>
    <row r="1" spans="2:28" ht="15" thickBot="1" x14ac:dyDescent="0.4">
      <c r="B1" t="s">
        <v>139</v>
      </c>
      <c r="C1" s="21">
        <v>327.45</v>
      </c>
      <c r="D1">
        <f>72000/C1</f>
        <v>219.88089784699955</v>
      </c>
      <c r="F1" t="s">
        <v>1159</v>
      </c>
      <c r="G1" s="29">
        <v>36.31</v>
      </c>
      <c r="J1" s="8">
        <f>1200/5.45</f>
        <v>220.18348623853211</v>
      </c>
      <c r="K1" s="10"/>
      <c r="L1" s="9">
        <f>2000/5.45</f>
        <v>366.97247706422019</v>
      </c>
      <c r="M1" s="9"/>
      <c r="N1" s="10">
        <f>2400/4.54795833333333</f>
        <v>527.70932011616969</v>
      </c>
      <c r="O1" s="10"/>
      <c r="P1" s="10">
        <f>3800/4.54795833333333</f>
        <v>835.53975685060209</v>
      </c>
      <c r="Q1" s="10"/>
      <c r="R1" s="11">
        <f>4800/4.54795833333333</f>
        <v>1055.4186402323394</v>
      </c>
      <c r="S1" s="7"/>
      <c r="T1" t="s">
        <v>153</v>
      </c>
    </row>
    <row r="2" spans="2:28" x14ac:dyDescent="0.35">
      <c r="B2" t="s">
        <v>32</v>
      </c>
      <c r="C2" t="s">
        <v>425</v>
      </c>
      <c r="D2" t="s">
        <v>424</v>
      </c>
      <c r="J2" s="7"/>
      <c r="K2" s="7"/>
      <c r="L2" s="3"/>
      <c r="M2" s="3"/>
      <c r="N2" s="7"/>
      <c r="O2" s="7"/>
      <c r="P2" s="7"/>
      <c r="Q2" s="7"/>
      <c r="R2" s="7"/>
      <c r="S2" s="7"/>
    </row>
    <row r="3" spans="2:28" x14ac:dyDescent="0.35">
      <c r="B3" t="s">
        <v>140</v>
      </c>
    </row>
    <row r="4" spans="2:28" x14ac:dyDescent="0.35">
      <c r="F4" t="s">
        <v>1160</v>
      </c>
      <c r="G4" s="5">
        <f>+G1</f>
        <v>36.31</v>
      </c>
    </row>
    <row r="5" spans="2:28" ht="15" thickBot="1" x14ac:dyDescent="0.4">
      <c r="F5" t="s">
        <v>437</v>
      </c>
      <c r="G5" t="s">
        <v>149</v>
      </c>
      <c r="H5"/>
      <c r="I5"/>
    </row>
    <row r="6" spans="2:28" ht="15" thickBot="1" x14ac:dyDescent="0.4">
      <c r="B6" s="2" t="s">
        <v>19</v>
      </c>
      <c r="C6" t="s">
        <v>28</v>
      </c>
      <c r="D6" s="12" t="s">
        <v>427</v>
      </c>
      <c r="F6" s="22" t="s">
        <v>426</v>
      </c>
      <c r="G6" s="5" t="s">
        <v>150</v>
      </c>
      <c r="J6" s="12">
        <v>305</v>
      </c>
      <c r="K6" s="12" t="s">
        <v>415</v>
      </c>
      <c r="L6" s="12">
        <v>307</v>
      </c>
      <c r="M6" s="12" t="s">
        <v>416</v>
      </c>
      <c r="N6" s="12">
        <v>312</v>
      </c>
      <c r="O6" s="12" t="s">
        <v>417</v>
      </c>
      <c r="P6" s="12">
        <v>320</v>
      </c>
      <c r="Q6" s="12" t="s">
        <v>418</v>
      </c>
      <c r="R6" s="12" t="s">
        <v>152</v>
      </c>
      <c r="S6" s="12" t="s">
        <v>419</v>
      </c>
      <c r="T6" t="s">
        <v>154</v>
      </c>
      <c r="V6">
        <v>301</v>
      </c>
      <c r="W6" s="12">
        <v>305</v>
      </c>
      <c r="X6" s="12">
        <v>307</v>
      </c>
      <c r="Y6" s="12">
        <v>312</v>
      </c>
      <c r="Z6" s="12">
        <v>320</v>
      </c>
      <c r="AA6" s="12" t="s">
        <v>152</v>
      </c>
    </row>
    <row r="7" spans="2:28" x14ac:dyDescent="0.35">
      <c r="B7" s="3" t="s">
        <v>151</v>
      </c>
      <c r="C7" t="s">
        <v>20</v>
      </c>
      <c r="D7">
        <v>100</v>
      </c>
      <c r="E7" t="s">
        <v>21</v>
      </c>
      <c r="F7" s="19">
        <f t="shared" ref="F7:F58" si="0">+D7/72000*$C$1</f>
        <v>0.45479166666666665</v>
      </c>
      <c r="G7" s="5">
        <f>$G$1*F7</f>
        <v>16.513485416666668</v>
      </c>
      <c r="J7" s="6">
        <f t="shared" ref="J7:J37" si="1">+$J$1*F7</f>
        <v>100.13761467889908</v>
      </c>
      <c r="K7" s="6">
        <f>+J7/20</f>
        <v>5.0068807339449544</v>
      </c>
      <c r="L7" s="6">
        <f t="shared" ref="L7:L37" si="2">+$L$1*F7</f>
        <v>166.89602446483181</v>
      </c>
      <c r="M7" s="6">
        <f>+L7/20</f>
        <v>8.3448012232415909</v>
      </c>
      <c r="N7" s="7">
        <f t="shared" ref="N7:N37" si="3">+$N$1*F7</f>
        <v>239.99780121116632</v>
      </c>
      <c r="O7" s="7">
        <f>+N7/20</f>
        <v>11.999890060558316</v>
      </c>
      <c r="P7" s="7">
        <f t="shared" ref="P7:P37" si="4">+$P$1*F7</f>
        <v>379.99651858434675</v>
      </c>
      <c r="Q7" s="7">
        <f>+P7/20</f>
        <v>18.999825929217337</v>
      </c>
      <c r="R7" s="7">
        <f t="shared" ref="R7:R37" si="5">+$R$1*F7</f>
        <v>479.99560242233264</v>
      </c>
      <c r="S7" s="7">
        <f>+R7/20</f>
        <v>23.999780121116633</v>
      </c>
      <c r="T7" s="14">
        <f>+(R7-D7)/D7</f>
        <v>3.7999560242233263</v>
      </c>
      <c r="W7" s="14">
        <f>+(J7-D7)/D7</f>
        <v>1.3761467889908375E-3</v>
      </c>
      <c r="X7" s="14">
        <f>+(L7-J7)/J7</f>
        <v>0.66666666666666674</v>
      </c>
      <c r="Y7" s="13">
        <f>+(N7-L7)/L7</f>
        <v>0.4380078973165622</v>
      </c>
      <c r="Z7" s="14">
        <f>+(P7-N7)/N7</f>
        <v>0.58333333333333359</v>
      </c>
      <c r="AA7" s="14">
        <f>+(R7-P7)/P7</f>
        <v>0.26315789473684187</v>
      </c>
      <c r="AB7" s="15"/>
    </row>
    <row r="8" spans="2:28" x14ac:dyDescent="0.35">
      <c r="B8" t="s">
        <v>22</v>
      </c>
      <c r="C8" t="s">
        <v>20</v>
      </c>
      <c r="D8">
        <v>60</v>
      </c>
      <c r="E8" t="s">
        <v>21</v>
      </c>
      <c r="F8" s="19">
        <f t="shared" si="0"/>
        <v>0.27287500000000003</v>
      </c>
      <c r="G8" s="5">
        <f>$G$1*F8</f>
        <v>9.9080912500000018</v>
      </c>
      <c r="J8" s="6">
        <f t="shared" si="1"/>
        <v>60.082568807339456</v>
      </c>
      <c r="K8" s="6">
        <f t="shared" ref="K8:K69" si="6">+J8/20</f>
        <v>3.0041284403669728</v>
      </c>
      <c r="L8" s="6">
        <f t="shared" si="2"/>
        <v>100.1376146788991</v>
      </c>
      <c r="M8" s="6">
        <f t="shared" ref="M8:M69" si="7">+L8/20</f>
        <v>5.0068807339449553</v>
      </c>
      <c r="N8" s="7">
        <f t="shared" si="3"/>
        <v>143.99868072669983</v>
      </c>
      <c r="O8" s="7">
        <f t="shared" ref="O8:O69" si="8">+N8/20</f>
        <v>7.1999340363349917</v>
      </c>
      <c r="P8" s="7">
        <f t="shared" si="4"/>
        <v>227.99791115060808</v>
      </c>
      <c r="Q8" s="7">
        <f t="shared" ref="Q8:Q69" si="9">+P8/20</f>
        <v>11.399895557530403</v>
      </c>
      <c r="R8" s="7">
        <f t="shared" si="5"/>
        <v>287.99736145339966</v>
      </c>
      <c r="S8" s="7">
        <f t="shared" ref="S8:S69" si="10">+R8/20</f>
        <v>14.399868072669983</v>
      </c>
      <c r="T8" t="s">
        <v>155</v>
      </c>
    </row>
    <row r="9" spans="2:28" x14ac:dyDescent="0.35">
      <c r="B9" t="s">
        <v>23</v>
      </c>
      <c r="C9" t="s">
        <v>20</v>
      </c>
      <c r="D9">
        <v>60</v>
      </c>
      <c r="E9" t="s">
        <v>21</v>
      </c>
      <c r="F9" s="19">
        <f t="shared" si="0"/>
        <v>0.27287500000000003</v>
      </c>
      <c r="G9" s="5">
        <f t="shared" ref="G9:G72" si="11">$G$1*F9</f>
        <v>9.9080912500000018</v>
      </c>
      <c r="J9" s="6">
        <f t="shared" si="1"/>
        <v>60.082568807339456</v>
      </c>
      <c r="K9" s="6">
        <f t="shared" si="6"/>
        <v>3.0041284403669728</v>
      </c>
      <c r="L9" s="6">
        <f t="shared" si="2"/>
        <v>100.1376146788991</v>
      </c>
      <c r="M9" s="6">
        <f t="shared" si="7"/>
        <v>5.0068807339449553</v>
      </c>
      <c r="N9" s="7">
        <f t="shared" si="3"/>
        <v>143.99868072669983</v>
      </c>
      <c r="O9" s="7">
        <f t="shared" si="8"/>
        <v>7.1999340363349917</v>
      </c>
      <c r="P9" s="7">
        <f t="shared" si="4"/>
        <v>227.99791115060808</v>
      </c>
      <c r="Q9" s="7">
        <f t="shared" si="9"/>
        <v>11.399895557530403</v>
      </c>
      <c r="R9" s="7">
        <f t="shared" si="5"/>
        <v>287.99736145339966</v>
      </c>
      <c r="S9" s="7">
        <f t="shared" si="10"/>
        <v>14.399868072669983</v>
      </c>
      <c r="T9" s="14">
        <f>+T7/29</f>
        <v>0.13103296635252851</v>
      </c>
    </row>
    <row r="10" spans="2:28" x14ac:dyDescent="0.35">
      <c r="B10" t="s">
        <v>24</v>
      </c>
      <c r="C10" t="s">
        <v>20</v>
      </c>
      <c r="D10">
        <v>100</v>
      </c>
      <c r="E10" t="s">
        <v>21</v>
      </c>
      <c r="F10" s="19">
        <f t="shared" si="0"/>
        <v>0.45479166666666665</v>
      </c>
      <c r="G10" s="5">
        <f t="shared" si="11"/>
        <v>16.513485416666668</v>
      </c>
      <c r="J10" s="6">
        <f t="shared" si="1"/>
        <v>100.13761467889908</v>
      </c>
      <c r="K10" s="6">
        <f t="shared" si="6"/>
        <v>5.0068807339449544</v>
      </c>
      <c r="L10" s="6">
        <f t="shared" si="2"/>
        <v>166.89602446483181</v>
      </c>
      <c r="M10" s="6">
        <f t="shared" si="7"/>
        <v>8.3448012232415909</v>
      </c>
      <c r="N10" s="7">
        <f t="shared" si="3"/>
        <v>239.99780121116632</v>
      </c>
      <c r="O10" s="7">
        <f t="shared" si="8"/>
        <v>11.999890060558316</v>
      </c>
      <c r="P10" s="7">
        <f t="shared" si="4"/>
        <v>379.99651858434675</v>
      </c>
      <c r="Q10" s="7">
        <f t="shared" si="9"/>
        <v>18.999825929217337</v>
      </c>
      <c r="R10" s="7">
        <f t="shared" si="5"/>
        <v>479.99560242233264</v>
      </c>
      <c r="S10" s="7">
        <f t="shared" si="10"/>
        <v>23.999780121116633</v>
      </c>
    </row>
    <row r="11" spans="2:28" x14ac:dyDescent="0.35">
      <c r="B11" t="s">
        <v>441</v>
      </c>
      <c r="C11" t="s">
        <v>20</v>
      </c>
      <c r="D11">
        <v>50</v>
      </c>
      <c r="E11" t="s">
        <v>21</v>
      </c>
      <c r="F11" s="19">
        <f t="shared" si="0"/>
        <v>0.22739583333333332</v>
      </c>
      <c r="G11" s="5">
        <f t="shared" si="11"/>
        <v>8.2567427083333342</v>
      </c>
      <c r="J11" s="6">
        <f t="shared" si="1"/>
        <v>50.068807339449542</v>
      </c>
      <c r="K11" s="6">
        <f t="shared" si="6"/>
        <v>2.5034403669724772</v>
      </c>
      <c r="L11" s="6">
        <f t="shared" si="2"/>
        <v>83.448012232415905</v>
      </c>
      <c r="M11" s="6">
        <f t="shared" si="7"/>
        <v>4.1724006116207955</v>
      </c>
      <c r="N11" s="7">
        <f t="shared" si="3"/>
        <v>119.99890060558316</v>
      </c>
      <c r="O11" s="7">
        <f t="shared" si="8"/>
        <v>5.9999450302791582</v>
      </c>
      <c r="P11" s="7">
        <f t="shared" si="4"/>
        <v>189.99825929217337</v>
      </c>
      <c r="Q11" s="7">
        <f t="shared" si="9"/>
        <v>9.4999129646086686</v>
      </c>
      <c r="R11" s="7">
        <f t="shared" si="5"/>
        <v>239.99780121116632</v>
      </c>
      <c r="S11" s="7">
        <f t="shared" si="10"/>
        <v>11.999890060558316</v>
      </c>
    </row>
    <row r="12" spans="2:28" x14ac:dyDescent="0.35">
      <c r="B12" t="s">
        <v>25</v>
      </c>
      <c r="C12" t="s">
        <v>20</v>
      </c>
      <c r="D12">
        <v>50</v>
      </c>
      <c r="E12" t="s">
        <v>21</v>
      </c>
      <c r="F12" s="19">
        <f t="shared" si="0"/>
        <v>0.22739583333333332</v>
      </c>
      <c r="G12" s="5">
        <f t="shared" si="11"/>
        <v>8.2567427083333342</v>
      </c>
      <c r="J12" s="6">
        <f t="shared" si="1"/>
        <v>50.068807339449542</v>
      </c>
      <c r="K12" s="6">
        <f t="shared" si="6"/>
        <v>2.5034403669724772</v>
      </c>
      <c r="L12" s="6">
        <f t="shared" si="2"/>
        <v>83.448012232415905</v>
      </c>
      <c r="M12" s="6">
        <f t="shared" si="7"/>
        <v>4.1724006116207955</v>
      </c>
      <c r="N12" s="7">
        <f t="shared" si="3"/>
        <v>119.99890060558316</v>
      </c>
      <c r="O12" s="7">
        <f t="shared" si="8"/>
        <v>5.9999450302791582</v>
      </c>
      <c r="P12" s="7">
        <f t="shared" si="4"/>
        <v>189.99825929217337</v>
      </c>
      <c r="Q12" s="7">
        <f t="shared" si="9"/>
        <v>9.4999129646086686</v>
      </c>
      <c r="R12" s="7">
        <f t="shared" si="5"/>
        <v>239.99780121116632</v>
      </c>
      <c r="S12" s="7">
        <f t="shared" si="10"/>
        <v>11.999890060558316</v>
      </c>
    </row>
    <row r="13" spans="2:28" x14ac:dyDescent="0.35">
      <c r="B13" t="s">
        <v>449</v>
      </c>
      <c r="C13" t="s">
        <v>20</v>
      </c>
      <c r="D13">
        <v>100</v>
      </c>
      <c r="E13" t="s">
        <v>21</v>
      </c>
      <c r="F13" s="19">
        <f t="shared" si="0"/>
        <v>0.45479166666666665</v>
      </c>
      <c r="G13" s="5">
        <f t="shared" si="11"/>
        <v>16.513485416666668</v>
      </c>
      <c r="J13" s="6">
        <f t="shared" si="1"/>
        <v>100.13761467889908</v>
      </c>
      <c r="K13" s="6">
        <f t="shared" si="6"/>
        <v>5.0068807339449544</v>
      </c>
      <c r="L13" s="6">
        <f t="shared" si="2"/>
        <v>166.89602446483181</v>
      </c>
      <c r="M13" s="6">
        <f t="shared" si="7"/>
        <v>8.3448012232415909</v>
      </c>
      <c r="N13" s="7">
        <f t="shared" si="3"/>
        <v>239.99780121116632</v>
      </c>
      <c r="O13" s="7">
        <f t="shared" si="8"/>
        <v>11.999890060558316</v>
      </c>
      <c r="P13" s="7">
        <f t="shared" si="4"/>
        <v>379.99651858434675</v>
      </c>
      <c r="Q13" s="7">
        <f t="shared" si="9"/>
        <v>18.999825929217337</v>
      </c>
      <c r="R13" s="7">
        <f t="shared" si="5"/>
        <v>479.99560242233264</v>
      </c>
      <c r="S13" s="7">
        <f t="shared" si="10"/>
        <v>23.999780121116633</v>
      </c>
    </row>
    <row r="14" spans="2:28" x14ac:dyDescent="0.35">
      <c r="B14" t="s">
        <v>450</v>
      </c>
      <c r="C14" t="s">
        <v>20</v>
      </c>
      <c r="D14">
        <v>30</v>
      </c>
      <c r="E14" t="s">
        <v>21</v>
      </c>
      <c r="F14" s="19">
        <f t="shared" si="0"/>
        <v>0.13643750000000002</v>
      </c>
      <c r="G14" s="5">
        <f t="shared" si="11"/>
        <v>4.9540456250000009</v>
      </c>
      <c r="J14" s="6">
        <f t="shared" si="1"/>
        <v>30.041284403669728</v>
      </c>
      <c r="K14" s="6">
        <f t="shared" si="6"/>
        <v>1.5020642201834864</v>
      </c>
      <c r="L14" s="6">
        <f t="shared" si="2"/>
        <v>50.068807339449549</v>
      </c>
      <c r="M14" s="6">
        <f t="shared" si="7"/>
        <v>2.5034403669724776</v>
      </c>
      <c r="N14" s="7">
        <f t="shared" si="3"/>
        <v>71.999340363349916</v>
      </c>
      <c r="O14" s="7">
        <f t="shared" si="8"/>
        <v>3.5999670181674959</v>
      </c>
      <c r="P14" s="7">
        <f t="shared" si="4"/>
        <v>113.99895557530404</v>
      </c>
      <c r="Q14" s="7">
        <f t="shared" si="9"/>
        <v>5.6999477787652015</v>
      </c>
      <c r="R14" s="7">
        <f t="shared" si="5"/>
        <v>143.99868072669983</v>
      </c>
      <c r="S14" s="7">
        <f t="shared" si="10"/>
        <v>7.1999340363349917</v>
      </c>
    </row>
    <row r="15" spans="2:28" x14ac:dyDescent="0.35">
      <c r="B15" t="s">
        <v>420</v>
      </c>
      <c r="C15" t="s">
        <v>20</v>
      </c>
      <c r="D15">
        <v>60</v>
      </c>
      <c r="E15" t="s">
        <v>21</v>
      </c>
      <c r="F15" s="19">
        <f t="shared" si="0"/>
        <v>0.27287500000000003</v>
      </c>
      <c r="G15" s="5">
        <f t="shared" si="11"/>
        <v>9.9080912500000018</v>
      </c>
      <c r="J15" s="6">
        <f t="shared" si="1"/>
        <v>60.082568807339456</v>
      </c>
      <c r="K15" s="6">
        <f t="shared" si="6"/>
        <v>3.0041284403669728</v>
      </c>
      <c r="L15" s="6">
        <f t="shared" si="2"/>
        <v>100.1376146788991</v>
      </c>
      <c r="M15" s="6">
        <f t="shared" si="7"/>
        <v>5.0068807339449553</v>
      </c>
      <c r="N15" s="7">
        <f t="shared" si="3"/>
        <v>143.99868072669983</v>
      </c>
      <c r="O15" s="7">
        <f t="shared" si="8"/>
        <v>7.1999340363349917</v>
      </c>
      <c r="P15" s="7">
        <f t="shared" si="4"/>
        <v>227.99791115060808</v>
      </c>
      <c r="Q15" s="7">
        <f t="shared" si="9"/>
        <v>11.399895557530403</v>
      </c>
      <c r="R15" s="7">
        <f t="shared" si="5"/>
        <v>287.99736145339966</v>
      </c>
      <c r="S15" s="7">
        <f t="shared" si="10"/>
        <v>14.399868072669983</v>
      </c>
    </row>
    <row r="16" spans="2:28" x14ac:dyDescent="0.35">
      <c r="B16" t="s">
        <v>26</v>
      </c>
      <c r="C16" t="s">
        <v>20</v>
      </c>
      <c r="D16">
        <v>100</v>
      </c>
      <c r="E16" t="s">
        <v>21</v>
      </c>
      <c r="F16" s="19">
        <f t="shared" si="0"/>
        <v>0.45479166666666665</v>
      </c>
      <c r="G16" s="5">
        <f t="shared" si="11"/>
        <v>16.513485416666668</v>
      </c>
      <c r="J16" s="6">
        <f t="shared" si="1"/>
        <v>100.13761467889908</v>
      </c>
      <c r="K16" s="6">
        <f t="shared" si="6"/>
        <v>5.0068807339449544</v>
      </c>
      <c r="L16" s="6">
        <f t="shared" si="2"/>
        <v>166.89602446483181</v>
      </c>
      <c r="M16" s="6">
        <f t="shared" si="7"/>
        <v>8.3448012232415909</v>
      </c>
      <c r="N16" s="7">
        <f t="shared" si="3"/>
        <v>239.99780121116632</v>
      </c>
      <c r="O16" s="7">
        <f t="shared" si="8"/>
        <v>11.999890060558316</v>
      </c>
      <c r="P16" s="7">
        <f t="shared" si="4"/>
        <v>379.99651858434675</v>
      </c>
      <c r="Q16" s="7">
        <f t="shared" si="9"/>
        <v>18.999825929217337</v>
      </c>
      <c r="R16" s="7">
        <f t="shared" si="5"/>
        <v>479.99560242233264</v>
      </c>
      <c r="S16" s="7">
        <f t="shared" si="10"/>
        <v>23.999780121116633</v>
      </c>
    </row>
    <row r="17" spans="2:19" x14ac:dyDescent="0.35">
      <c r="B17" t="s">
        <v>27</v>
      </c>
      <c r="C17" t="s">
        <v>20</v>
      </c>
      <c r="D17">
        <v>80</v>
      </c>
      <c r="E17" t="s">
        <v>21</v>
      </c>
      <c r="F17" s="19">
        <f t="shared" si="0"/>
        <v>0.36383333333333334</v>
      </c>
      <c r="G17" s="5">
        <f t="shared" si="11"/>
        <v>13.210788333333335</v>
      </c>
      <c r="J17" s="6">
        <f t="shared" si="1"/>
        <v>80.11009174311927</v>
      </c>
      <c r="K17" s="6">
        <f t="shared" si="6"/>
        <v>4.0055045871559631</v>
      </c>
      <c r="L17" s="6">
        <f t="shared" si="2"/>
        <v>133.51681957186545</v>
      </c>
      <c r="M17" s="6">
        <f t="shared" si="7"/>
        <v>6.6758409785932731</v>
      </c>
      <c r="N17" s="7">
        <f t="shared" si="3"/>
        <v>191.99824096893309</v>
      </c>
      <c r="O17" s="7">
        <f t="shared" si="8"/>
        <v>9.5999120484466545</v>
      </c>
      <c r="P17" s="7">
        <f t="shared" si="4"/>
        <v>303.9972148674774</v>
      </c>
      <c r="Q17" s="7">
        <f t="shared" si="9"/>
        <v>15.19986074337387</v>
      </c>
      <c r="R17" s="7">
        <f t="shared" si="5"/>
        <v>383.99648193786618</v>
      </c>
      <c r="S17" s="7">
        <f t="shared" si="10"/>
        <v>19.199824096893309</v>
      </c>
    </row>
    <row r="18" spans="2:19" x14ac:dyDescent="0.35">
      <c r="B18" t="s">
        <v>29</v>
      </c>
      <c r="C18" t="s">
        <v>20</v>
      </c>
      <c r="D18">
        <v>100</v>
      </c>
      <c r="E18" t="s">
        <v>21</v>
      </c>
      <c r="F18" s="19">
        <f t="shared" si="0"/>
        <v>0.45479166666666665</v>
      </c>
      <c r="G18" s="5">
        <f t="shared" si="11"/>
        <v>16.513485416666668</v>
      </c>
      <c r="J18" s="6">
        <f t="shared" si="1"/>
        <v>100.13761467889908</v>
      </c>
      <c r="K18" s="6">
        <f t="shared" si="6"/>
        <v>5.0068807339449544</v>
      </c>
      <c r="L18" s="6">
        <f t="shared" si="2"/>
        <v>166.89602446483181</v>
      </c>
      <c r="M18" s="6">
        <f t="shared" si="7"/>
        <v>8.3448012232415909</v>
      </c>
      <c r="N18" s="7">
        <f t="shared" si="3"/>
        <v>239.99780121116632</v>
      </c>
      <c r="O18" s="7">
        <f t="shared" si="8"/>
        <v>11.999890060558316</v>
      </c>
      <c r="P18" s="7">
        <f t="shared" si="4"/>
        <v>379.99651858434675</v>
      </c>
      <c r="Q18" s="7">
        <f t="shared" si="9"/>
        <v>18.999825929217337</v>
      </c>
      <c r="R18" s="7">
        <f t="shared" si="5"/>
        <v>479.99560242233264</v>
      </c>
      <c r="S18" s="7">
        <f t="shared" si="10"/>
        <v>23.999780121116633</v>
      </c>
    </row>
    <row r="19" spans="2:19" x14ac:dyDescent="0.35">
      <c r="B19" t="s">
        <v>421</v>
      </c>
      <c r="C19" t="s">
        <v>20</v>
      </c>
      <c r="D19">
        <v>60</v>
      </c>
      <c r="E19" t="s">
        <v>21</v>
      </c>
      <c r="F19" s="19">
        <f t="shared" si="0"/>
        <v>0.27287500000000003</v>
      </c>
      <c r="G19" s="5">
        <f t="shared" si="11"/>
        <v>9.9080912500000018</v>
      </c>
      <c r="J19" s="6">
        <f t="shared" si="1"/>
        <v>60.082568807339456</v>
      </c>
      <c r="K19" s="6">
        <f t="shared" si="6"/>
        <v>3.0041284403669728</v>
      </c>
      <c r="L19" s="6">
        <f t="shared" si="2"/>
        <v>100.1376146788991</v>
      </c>
      <c r="M19" s="6">
        <f t="shared" si="7"/>
        <v>5.0068807339449553</v>
      </c>
      <c r="N19" s="7">
        <f t="shared" si="3"/>
        <v>143.99868072669983</v>
      </c>
      <c r="O19" s="7">
        <f t="shared" si="8"/>
        <v>7.1999340363349917</v>
      </c>
      <c r="P19" s="7">
        <f t="shared" si="4"/>
        <v>227.99791115060808</v>
      </c>
      <c r="Q19" s="7">
        <f t="shared" si="9"/>
        <v>11.399895557530403</v>
      </c>
      <c r="R19" s="7">
        <f t="shared" si="5"/>
        <v>287.99736145339966</v>
      </c>
      <c r="S19" s="7">
        <f t="shared" si="10"/>
        <v>14.399868072669983</v>
      </c>
    </row>
    <row r="20" spans="2:19" x14ac:dyDescent="0.35">
      <c r="B20" t="s">
        <v>442</v>
      </c>
      <c r="C20" t="s">
        <v>20</v>
      </c>
      <c r="D20">
        <v>100</v>
      </c>
      <c r="E20" t="s">
        <v>21</v>
      </c>
      <c r="F20" s="19">
        <f t="shared" si="0"/>
        <v>0.45479166666666665</v>
      </c>
      <c r="G20" s="5">
        <f t="shared" si="11"/>
        <v>16.513485416666668</v>
      </c>
      <c r="J20" s="6">
        <f t="shared" si="1"/>
        <v>100.13761467889908</v>
      </c>
      <c r="K20" s="6">
        <f t="shared" si="6"/>
        <v>5.0068807339449544</v>
      </c>
      <c r="L20" s="6">
        <f t="shared" si="2"/>
        <v>166.89602446483181</v>
      </c>
      <c r="M20" s="6">
        <f t="shared" si="7"/>
        <v>8.3448012232415909</v>
      </c>
      <c r="N20" s="7">
        <f t="shared" si="3"/>
        <v>239.99780121116632</v>
      </c>
      <c r="O20" s="7">
        <f t="shared" si="8"/>
        <v>11.999890060558316</v>
      </c>
      <c r="P20" s="7">
        <f t="shared" si="4"/>
        <v>379.99651858434675</v>
      </c>
      <c r="Q20" s="7">
        <f t="shared" si="9"/>
        <v>18.999825929217337</v>
      </c>
      <c r="R20" s="7">
        <f t="shared" si="5"/>
        <v>479.99560242233264</v>
      </c>
      <c r="S20" s="7">
        <f t="shared" si="10"/>
        <v>23.999780121116633</v>
      </c>
    </row>
    <row r="21" spans="2:19" x14ac:dyDescent="0.35">
      <c r="B21" t="s">
        <v>30</v>
      </c>
      <c r="C21" t="s">
        <v>20</v>
      </c>
      <c r="D21">
        <v>30</v>
      </c>
      <c r="E21" t="s">
        <v>21</v>
      </c>
      <c r="F21" s="19">
        <f t="shared" si="0"/>
        <v>0.13643750000000002</v>
      </c>
      <c r="G21" s="5">
        <f t="shared" si="11"/>
        <v>4.9540456250000009</v>
      </c>
      <c r="J21" s="6">
        <f t="shared" si="1"/>
        <v>30.041284403669728</v>
      </c>
      <c r="K21" s="6">
        <f t="shared" si="6"/>
        <v>1.5020642201834864</v>
      </c>
      <c r="L21" s="6">
        <f t="shared" si="2"/>
        <v>50.068807339449549</v>
      </c>
      <c r="M21" s="6">
        <f t="shared" si="7"/>
        <v>2.5034403669724776</v>
      </c>
      <c r="N21" s="7">
        <f t="shared" si="3"/>
        <v>71.999340363349916</v>
      </c>
      <c r="O21" s="7">
        <f t="shared" si="8"/>
        <v>3.5999670181674959</v>
      </c>
      <c r="P21" s="7">
        <f t="shared" si="4"/>
        <v>113.99895557530404</v>
      </c>
      <c r="Q21" s="7">
        <f t="shared" si="9"/>
        <v>5.6999477787652015</v>
      </c>
      <c r="R21" s="7">
        <f t="shared" si="5"/>
        <v>143.99868072669983</v>
      </c>
      <c r="S21" s="7">
        <f t="shared" si="10"/>
        <v>7.1999340363349917</v>
      </c>
    </row>
    <row r="22" spans="2:19" x14ac:dyDescent="0.35">
      <c r="B22" t="s">
        <v>443</v>
      </c>
      <c r="C22" t="s">
        <v>20</v>
      </c>
      <c r="D22">
        <v>100</v>
      </c>
      <c r="E22" t="s">
        <v>21</v>
      </c>
      <c r="F22" s="19">
        <f t="shared" si="0"/>
        <v>0.45479166666666665</v>
      </c>
      <c r="G22" s="5">
        <f t="shared" si="11"/>
        <v>16.513485416666668</v>
      </c>
      <c r="J22" s="6">
        <f t="shared" si="1"/>
        <v>100.13761467889908</v>
      </c>
      <c r="K22" s="6">
        <f t="shared" si="6"/>
        <v>5.0068807339449544</v>
      </c>
      <c r="L22" s="6">
        <f t="shared" si="2"/>
        <v>166.89602446483181</v>
      </c>
      <c r="M22" s="6">
        <f t="shared" si="7"/>
        <v>8.3448012232415909</v>
      </c>
      <c r="N22" s="7">
        <f t="shared" si="3"/>
        <v>239.99780121116632</v>
      </c>
      <c r="O22" s="7">
        <f t="shared" si="8"/>
        <v>11.999890060558316</v>
      </c>
      <c r="P22" s="7">
        <f t="shared" si="4"/>
        <v>379.99651858434675</v>
      </c>
      <c r="Q22" s="7">
        <f t="shared" si="9"/>
        <v>18.999825929217337</v>
      </c>
      <c r="R22" s="7">
        <f t="shared" si="5"/>
        <v>479.99560242233264</v>
      </c>
      <c r="S22" s="7">
        <f t="shared" si="10"/>
        <v>23.999780121116633</v>
      </c>
    </row>
    <row r="23" spans="2:19" x14ac:dyDescent="0.35">
      <c r="B23" t="s">
        <v>31</v>
      </c>
      <c r="C23" t="s">
        <v>20</v>
      </c>
      <c r="D23">
        <v>60</v>
      </c>
      <c r="E23" t="s">
        <v>21</v>
      </c>
      <c r="F23" s="19">
        <f t="shared" si="0"/>
        <v>0.27287500000000003</v>
      </c>
      <c r="G23" s="5">
        <f t="shared" si="11"/>
        <v>9.9080912500000018</v>
      </c>
      <c r="J23" s="6">
        <f t="shared" si="1"/>
        <v>60.082568807339456</v>
      </c>
      <c r="K23" s="6">
        <f t="shared" si="6"/>
        <v>3.0041284403669728</v>
      </c>
      <c r="L23" s="6">
        <f t="shared" si="2"/>
        <v>100.1376146788991</v>
      </c>
      <c r="M23" s="6">
        <f t="shared" si="7"/>
        <v>5.0068807339449553</v>
      </c>
      <c r="N23" s="7">
        <f t="shared" si="3"/>
        <v>143.99868072669983</v>
      </c>
      <c r="O23" s="7">
        <f t="shared" si="8"/>
        <v>7.1999340363349917</v>
      </c>
      <c r="P23" s="7">
        <f t="shared" si="4"/>
        <v>227.99791115060808</v>
      </c>
      <c r="Q23" s="7">
        <f t="shared" si="9"/>
        <v>11.399895557530403</v>
      </c>
      <c r="R23" s="7">
        <f t="shared" si="5"/>
        <v>287.99736145339966</v>
      </c>
      <c r="S23" s="7">
        <f t="shared" si="10"/>
        <v>14.399868072669983</v>
      </c>
    </row>
    <row r="24" spans="2:19" x14ac:dyDescent="0.35">
      <c r="B24" t="s">
        <v>420</v>
      </c>
      <c r="C24" t="s">
        <v>20</v>
      </c>
      <c r="D24">
        <v>100</v>
      </c>
      <c r="E24" t="s">
        <v>21</v>
      </c>
      <c r="F24" s="19">
        <f t="shared" si="0"/>
        <v>0.45479166666666665</v>
      </c>
      <c r="G24" s="5">
        <f t="shared" si="11"/>
        <v>16.513485416666668</v>
      </c>
      <c r="J24" s="6">
        <f t="shared" si="1"/>
        <v>100.13761467889908</v>
      </c>
      <c r="K24" s="6">
        <f t="shared" si="6"/>
        <v>5.0068807339449544</v>
      </c>
      <c r="L24" s="6">
        <f t="shared" si="2"/>
        <v>166.89602446483181</v>
      </c>
      <c r="M24" s="6">
        <f t="shared" si="7"/>
        <v>8.3448012232415909</v>
      </c>
      <c r="N24" s="7">
        <f t="shared" si="3"/>
        <v>239.99780121116632</v>
      </c>
      <c r="O24" s="7">
        <f t="shared" si="8"/>
        <v>11.999890060558316</v>
      </c>
      <c r="P24" s="7">
        <f t="shared" si="4"/>
        <v>379.99651858434675</v>
      </c>
      <c r="Q24" s="7">
        <f t="shared" si="9"/>
        <v>18.999825929217337</v>
      </c>
      <c r="R24" s="7">
        <f t="shared" si="5"/>
        <v>479.99560242233264</v>
      </c>
      <c r="S24" s="7">
        <f t="shared" si="10"/>
        <v>23.999780121116633</v>
      </c>
    </row>
    <row r="25" spans="2:19" x14ac:dyDescent="0.35">
      <c r="B25" t="s">
        <v>33</v>
      </c>
      <c r="C25" t="s">
        <v>20</v>
      </c>
      <c r="D25">
        <v>150</v>
      </c>
      <c r="E25" t="s">
        <v>21</v>
      </c>
      <c r="F25" s="19">
        <f t="shared" si="0"/>
        <v>0.68218749999999995</v>
      </c>
      <c r="G25" s="5">
        <f t="shared" si="11"/>
        <v>24.770228124999999</v>
      </c>
      <c r="J25" s="6">
        <f t="shared" si="1"/>
        <v>150.2064220183486</v>
      </c>
      <c r="K25" s="6">
        <f t="shared" si="6"/>
        <v>7.5103211009174302</v>
      </c>
      <c r="L25" s="6">
        <f t="shared" si="2"/>
        <v>250.3440366972477</v>
      </c>
      <c r="M25" s="6">
        <f t="shared" si="7"/>
        <v>12.517201834862385</v>
      </c>
      <c r="N25" s="7">
        <f t="shared" si="3"/>
        <v>359.99670181674946</v>
      </c>
      <c r="O25" s="7">
        <f t="shared" si="8"/>
        <v>17.999835090837472</v>
      </c>
      <c r="P25" s="7">
        <f t="shared" si="4"/>
        <v>569.99477787652006</v>
      </c>
      <c r="Q25" s="7">
        <f t="shared" si="9"/>
        <v>28.499738893826002</v>
      </c>
      <c r="R25" s="7">
        <f t="shared" si="5"/>
        <v>719.99340363349893</v>
      </c>
      <c r="S25" s="7">
        <f t="shared" si="10"/>
        <v>35.999670181674944</v>
      </c>
    </row>
    <row r="26" spans="2:19" x14ac:dyDescent="0.35">
      <c r="B26" t="s">
        <v>34</v>
      </c>
      <c r="C26" t="s">
        <v>20</v>
      </c>
      <c r="D26">
        <v>200</v>
      </c>
      <c r="E26" t="s">
        <v>21</v>
      </c>
      <c r="F26" s="19">
        <f t="shared" si="0"/>
        <v>0.9095833333333333</v>
      </c>
      <c r="G26" s="5">
        <f t="shared" si="11"/>
        <v>33.026970833333337</v>
      </c>
      <c r="H26" t="s">
        <v>141</v>
      </c>
      <c r="I26">
        <v>200</v>
      </c>
      <c r="J26" t="s">
        <v>21</v>
      </c>
      <c r="K26" s="19">
        <f t="shared" ref="K26" si="12">+I26/72000*$C$1</f>
        <v>0.9095833333333333</v>
      </c>
      <c r="L26" s="5">
        <f t="shared" ref="L26" si="13">40.88*K26</f>
        <v>37.183766666666671</v>
      </c>
      <c r="M26" s="6">
        <f t="shared" si="7"/>
        <v>1.8591883333333334</v>
      </c>
      <c r="N26" s="7">
        <f t="shared" si="3"/>
        <v>479.99560242233264</v>
      </c>
      <c r="O26" s="7">
        <f t="shared" si="8"/>
        <v>23.999780121116633</v>
      </c>
      <c r="P26" s="7">
        <f t="shared" si="4"/>
        <v>759.99303716869349</v>
      </c>
      <c r="Q26" s="7">
        <f t="shared" si="9"/>
        <v>37.999651858434675</v>
      </c>
      <c r="R26" s="7">
        <f t="shared" si="5"/>
        <v>959.99120484466528</v>
      </c>
      <c r="S26" s="7">
        <f t="shared" si="10"/>
        <v>47.999560242233265</v>
      </c>
    </row>
    <row r="27" spans="2:19" x14ac:dyDescent="0.35">
      <c r="B27" t="s">
        <v>35</v>
      </c>
      <c r="C27" t="s">
        <v>20</v>
      </c>
      <c r="D27">
        <v>100</v>
      </c>
      <c r="E27" t="s">
        <v>21</v>
      </c>
      <c r="F27" s="19">
        <f t="shared" si="0"/>
        <v>0.45479166666666665</v>
      </c>
      <c r="G27" s="5">
        <f t="shared" si="11"/>
        <v>16.513485416666668</v>
      </c>
      <c r="J27" s="6">
        <f t="shared" si="1"/>
        <v>100.13761467889908</v>
      </c>
      <c r="K27" s="6">
        <f t="shared" si="6"/>
        <v>5.0068807339449544</v>
      </c>
      <c r="L27" s="6">
        <f t="shared" si="2"/>
        <v>166.89602446483181</v>
      </c>
      <c r="M27" s="6">
        <f t="shared" si="7"/>
        <v>8.3448012232415909</v>
      </c>
      <c r="N27" s="7">
        <f t="shared" si="3"/>
        <v>239.99780121116632</v>
      </c>
      <c r="O27" s="7">
        <f t="shared" si="8"/>
        <v>11.999890060558316</v>
      </c>
      <c r="P27" s="7">
        <f t="shared" si="4"/>
        <v>379.99651858434675</v>
      </c>
      <c r="Q27" s="7">
        <f t="shared" si="9"/>
        <v>18.999825929217337</v>
      </c>
      <c r="R27" s="7">
        <f t="shared" si="5"/>
        <v>479.99560242233264</v>
      </c>
      <c r="S27" s="7">
        <f t="shared" si="10"/>
        <v>23.999780121116633</v>
      </c>
    </row>
    <row r="28" spans="2:19" x14ac:dyDescent="0.35">
      <c r="B28" t="s">
        <v>36</v>
      </c>
      <c r="C28" t="s">
        <v>20</v>
      </c>
      <c r="D28">
        <v>200</v>
      </c>
      <c r="E28" t="s">
        <v>21</v>
      </c>
      <c r="F28" s="19">
        <f t="shared" si="0"/>
        <v>0.9095833333333333</v>
      </c>
      <c r="G28" s="5">
        <f t="shared" si="11"/>
        <v>33.026970833333337</v>
      </c>
      <c r="J28" s="6">
        <f t="shared" si="1"/>
        <v>200.27522935779817</v>
      </c>
      <c r="K28" s="6">
        <f t="shared" si="6"/>
        <v>10.013761467889909</v>
      </c>
      <c r="L28" s="6">
        <f t="shared" si="2"/>
        <v>333.79204892966362</v>
      </c>
      <c r="M28" s="6">
        <f t="shared" si="7"/>
        <v>16.689602446483182</v>
      </c>
      <c r="N28" s="7">
        <f t="shared" si="3"/>
        <v>479.99560242233264</v>
      </c>
      <c r="O28" s="7">
        <f t="shared" si="8"/>
        <v>23.999780121116633</v>
      </c>
      <c r="P28" s="7">
        <f t="shared" si="4"/>
        <v>759.99303716869349</v>
      </c>
      <c r="Q28" s="7">
        <f t="shared" si="9"/>
        <v>37.999651858434675</v>
      </c>
      <c r="R28" s="7">
        <f t="shared" si="5"/>
        <v>959.99120484466528</v>
      </c>
      <c r="S28" s="7">
        <f t="shared" si="10"/>
        <v>47.999560242233265</v>
      </c>
    </row>
    <row r="29" spans="2:19" x14ac:dyDescent="0.35">
      <c r="B29" t="s">
        <v>37</v>
      </c>
      <c r="C29" t="s">
        <v>20</v>
      </c>
      <c r="D29">
        <v>30</v>
      </c>
      <c r="E29" t="s">
        <v>21</v>
      </c>
      <c r="F29" s="19">
        <f t="shared" si="0"/>
        <v>0.13643750000000002</v>
      </c>
      <c r="G29" s="5">
        <f t="shared" si="11"/>
        <v>4.9540456250000009</v>
      </c>
      <c r="J29" s="6">
        <f t="shared" si="1"/>
        <v>30.041284403669728</v>
      </c>
      <c r="K29" s="6">
        <f t="shared" si="6"/>
        <v>1.5020642201834864</v>
      </c>
      <c r="L29" s="6">
        <f t="shared" si="2"/>
        <v>50.068807339449549</v>
      </c>
      <c r="M29" s="6">
        <f t="shared" si="7"/>
        <v>2.5034403669724776</v>
      </c>
      <c r="N29" s="7">
        <f t="shared" si="3"/>
        <v>71.999340363349916</v>
      </c>
      <c r="O29" s="7">
        <f t="shared" si="8"/>
        <v>3.5999670181674959</v>
      </c>
      <c r="P29" s="7">
        <f t="shared" si="4"/>
        <v>113.99895557530404</v>
      </c>
      <c r="Q29" s="7">
        <f t="shared" si="9"/>
        <v>5.6999477787652015</v>
      </c>
      <c r="R29" s="7">
        <f t="shared" si="5"/>
        <v>143.99868072669983</v>
      </c>
      <c r="S29" s="7">
        <f t="shared" si="10"/>
        <v>7.1999340363349917</v>
      </c>
    </row>
    <row r="30" spans="2:19" x14ac:dyDescent="0.35">
      <c r="B30" t="s">
        <v>38</v>
      </c>
      <c r="C30" t="s">
        <v>20</v>
      </c>
      <c r="D30">
        <v>150</v>
      </c>
      <c r="E30" t="s">
        <v>21</v>
      </c>
      <c r="F30" s="19">
        <f t="shared" si="0"/>
        <v>0.68218749999999995</v>
      </c>
      <c r="G30" s="5">
        <f t="shared" si="11"/>
        <v>24.770228124999999</v>
      </c>
      <c r="J30" s="6">
        <f t="shared" si="1"/>
        <v>150.2064220183486</v>
      </c>
      <c r="K30" s="6">
        <f t="shared" si="6"/>
        <v>7.5103211009174302</v>
      </c>
      <c r="L30" s="6">
        <f t="shared" si="2"/>
        <v>250.3440366972477</v>
      </c>
      <c r="M30" s="6">
        <f t="shared" si="7"/>
        <v>12.517201834862385</v>
      </c>
      <c r="N30" s="7">
        <f t="shared" si="3"/>
        <v>359.99670181674946</v>
      </c>
      <c r="O30" s="7">
        <f t="shared" si="8"/>
        <v>17.999835090837472</v>
      </c>
      <c r="P30" s="7">
        <f t="shared" si="4"/>
        <v>569.99477787652006</v>
      </c>
      <c r="Q30" s="7">
        <f t="shared" si="9"/>
        <v>28.499738893826002</v>
      </c>
      <c r="R30" s="7">
        <f t="shared" si="5"/>
        <v>719.99340363349893</v>
      </c>
      <c r="S30" s="7">
        <f t="shared" si="10"/>
        <v>35.999670181674944</v>
      </c>
    </row>
    <row r="31" spans="2:19" x14ac:dyDescent="0.35">
      <c r="B31" t="s">
        <v>39</v>
      </c>
      <c r="C31" t="s">
        <v>20</v>
      </c>
      <c r="D31">
        <v>80</v>
      </c>
      <c r="E31" t="s">
        <v>21</v>
      </c>
      <c r="F31" s="19">
        <f t="shared" si="0"/>
        <v>0.36383333333333334</v>
      </c>
      <c r="G31" s="5">
        <f t="shared" si="11"/>
        <v>13.210788333333335</v>
      </c>
      <c r="J31" s="6">
        <f t="shared" si="1"/>
        <v>80.11009174311927</v>
      </c>
      <c r="K31" s="6">
        <f t="shared" si="6"/>
        <v>4.0055045871559631</v>
      </c>
      <c r="L31" s="6">
        <f t="shared" si="2"/>
        <v>133.51681957186545</v>
      </c>
      <c r="M31" s="6">
        <f t="shared" si="7"/>
        <v>6.6758409785932731</v>
      </c>
      <c r="N31" s="7">
        <f t="shared" si="3"/>
        <v>191.99824096893309</v>
      </c>
      <c r="O31" s="7">
        <f t="shared" si="8"/>
        <v>9.5999120484466545</v>
      </c>
      <c r="P31" s="7">
        <f t="shared" si="4"/>
        <v>303.9972148674774</v>
      </c>
      <c r="Q31" s="7">
        <f t="shared" si="9"/>
        <v>15.19986074337387</v>
      </c>
      <c r="R31" s="7">
        <f t="shared" si="5"/>
        <v>383.99648193786618</v>
      </c>
      <c r="S31" s="7">
        <f t="shared" si="10"/>
        <v>19.199824096893309</v>
      </c>
    </row>
    <row r="32" spans="2:19" x14ac:dyDescent="0.35">
      <c r="B32" t="s">
        <v>40</v>
      </c>
      <c r="C32" t="s">
        <v>20</v>
      </c>
      <c r="D32">
        <v>80</v>
      </c>
      <c r="E32" t="s">
        <v>21</v>
      </c>
      <c r="F32" s="19">
        <f t="shared" si="0"/>
        <v>0.36383333333333334</v>
      </c>
      <c r="G32" s="5">
        <f t="shared" si="11"/>
        <v>13.210788333333335</v>
      </c>
      <c r="J32" s="6">
        <f t="shared" si="1"/>
        <v>80.11009174311927</v>
      </c>
      <c r="K32" s="6">
        <f t="shared" si="6"/>
        <v>4.0055045871559631</v>
      </c>
      <c r="L32" s="6">
        <f t="shared" si="2"/>
        <v>133.51681957186545</v>
      </c>
      <c r="M32" s="6">
        <f t="shared" si="7"/>
        <v>6.6758409785932731</v>
      </c>
      <c r="N32" s="7">
        <f t="shared" si="3"/>
        <v>191.99824096893309</v>
      </c>
      <c r="O32" s="7">
        <f t="shared" si="8"/>
        <v>9.5999120484466545</v>
      </c>
      <c r="P32" s="7">
        <f t="shared" si="4"/>
        <v>303.9972148674774</v>
      </c>
      <c r="Q32" s="7">
        <f t="shared" si="9"/>
        <v>15.19986074337387</v>
      </c>
      <c r="R32" s="7">
        <f t="shared" si="5"/>
        <v>383.99648193786618</v>
      </c>
      <c r="S32" s="7">
        <f t="shared" si="10"/>
        <v>19.199824096893309</v>
      </c>
    </row>
    <row r="33" spans="2:19" x14ac:dyDescent="0.35">
      <c r="B33" t="s">
        <v>41</v>
      </c>
      <c r="C33" t="s">
        <v>20</v>
      </c>
      <c r="D33">
        <v>150</v>
      </c>
      <c r="E33" t="s">
        <v>21</v>
      </c>
      <c r="F33" s="19">
        <f t="shared" si="0"/>
        <v>0.68218749999999995</v>
      </c>
      <c r="G33" s="5">
        <f t="shared" si="11"/>
        <v>24.770228124999999</v>
      </c>
      <c r="J33" s="6">
        <f t="shared" si="1"/>
        <v>150.2064220183486</v>
      </c>
      <c r="K33" s="6">
        <f t="shared" si="6"/>
        <v>7.5103211009174302</v>
      </c>
      <c r="L33" s="6">
        <f t="shared" si="2"/>
        <v>250.3440366972477</v>
      </c>
      <c r="M33" s="6">
        <f t="shared" si="7"/>
        <v>12.517201834862385</v>
      </c>
      <c r="N33" s="7">
        <f t="shared" si="3"/>
        <v>359.99670181674946</v>
      </c>
      <c r="O33" s="7">
        <f t="shared" si="8"/>
        <v>17.999835090837472</v>
      </c>
      <c r="P33" s="7">
        <f t="shared" si="4"/>
        <v>569.99477787652006</v>
      </c>
      <c r="Q33" s="7">
        <f t="shared" si="9"/>
        <v>28.499738893826002</v>
      </c>
      <c r="R33" s="7">
        <f t="shared" si="5"/>
        <v>719.99340363349893</v>
      </c>
      <c r="S33" s="7">
        <f t="shared" si="10"/>
        <v>35.999670181674944</v>
      </c>
    </row>
    <row r="34" spans="2:19" x14ac:dyDescent="0.35">
      <c r="B34" t="s">
        <v>42</v>
      </c>
      <c r="C34" t="s">
        <v>20</v>
      </c>
      <c r="D34">
        <v>200</v>
      </c>
      <c r="E34" t="s">
        <v>21</v>
      </c>
      <c r="F34" s="19">
        <f t="shared" si="0"/>
        <v>0.9095833333333333</v>
      </c>
      <c r="G34" s="5">
        <f t="shared" si="11"/>
        <v>33.026970833333337</v>
      </c>
      <c r="J34" s="6">
        <f t="shared" si="1"/>
        <v>200.27522935779817</v>
      </c>
      <c r="K34" s="6">
        <f t="shared" si="6"/>
        <v>10.013761467889909</v>
      </c>
      <c r="L34" s="6">
        <f t="shared" si="2"/>
        <v>333.79204892966362</v>
      </c>
      <c r="M34" s="6">
        <f t="shared" si="7"/>
        <v>16.689602446483182</v>
      </c>
      <c r="N34" s="7">
        <f t="shared" si="3"/>
        <v>479.99560242233264</v>
      </c>
      <c r="O34" s="7">
        <f t="shared" si="8"/>
        <v>23.999780121116633</v>
      </c>
      <c r="P34" s="7">
        <f t="shared" si="4"/>
        <v>759.99303716869349</v>
      </c>
      <c r="Q34" s="7">
        <f t="shared" si="9"/>
        <v>37.999651858434675</v>
      </c>
      <c r="R34" s="7">
        <f t="shared" si="5"/>
        <v>959.99120484466528</v>
      </c>
      <c r="S34" s="7">
        <f t="shared" si="10"/>
        <v>47.999560242233265</v>
      </c>
    </row>
    <row r="35" spans="2:19" x14ac:dyDescent="0.35">
      <c r="B35" t="s">
        <v>43</v>
      </c>
      <c r="C35" t="s">
        <v>20</v>
      </c>
      <c r="D35">
        <v>150</v>
      </c>
      <c r="E35" t="s">
        <v>21</v>
      </c>
      <c r="F35" s="19">
        <f t="shared" si="0"/>
        <v>0.68218749999999995</v>
      </c>
      <c r="G35" s="5">
        <f t="shared" si="11"/>
        <v>24.770228124999999</v>
      </c>
      <c r="J35" s="6">
        <f t="shared" si="1"/>
        <v>150.2064220183486</v>
      </c>
      <c r="K35" s="6">
        <f t="shared" si="6"/>
        <v>7.5103211009174302</v>
      </c>
      <c r="L35" s="6">
        <f t="shared" si="2"/>
        <v>250.3440366972477</v>
      </c>
      <c r="M35" s="6">
        <f t="shared" si="7"/>
        <v>12.517201834862385</v>
      </c>
      <c r="N35" s="7">
        <f t="shared" si="3"/>
        <v>359.99670181674946</v>
      </c>
      <c r="O35" s="7">
        <f t="shared" si="8"/>
        <v>17.999835090837472</v>
      </c>
      <c r="P35" s="7">
        <f t="shared" si="4"/>
        <v>569.99477787652006</v>
      </c>
      <c r="Q35" s="7">
        <f t="shared" si="9"/>
        <v>28.499738893826002</v>
      </c>
      <c r="R35" s="7">
        <f t="shared" si="5"/>
        <v>719.99340363349893</v>
      </c>
      <c r="S35" s="7">
        <f t="shared" si="10"/>
        <v>35.999670181674944</v>
      </c>
    </row>
    <row r="36" spans="2:19" x14ac:dyDescent="0.35">
      <c r="B36" t="s">
        <v>44</v>
      </c>
      <c r="C36" t="s">
        <v>20</v>
      </c>
      <c r="D36">
        <v>150</v>
      </c>
      <c r="E36" t="s">
        <v>21</v>
      </c>
      <c r="F36" s="19">
        <f t="shared" si="0"/>
        <v>0.68218749999999995</v>
      </c>
      <c r="G36" s="5">
        <f t="shared" si="11"/>
        <v>24.770228124999999</v>
      </c>
      <c r="J36" s="6">
        <f t="shared" si="1"/>
        <v>150.2064220183486</v>
      </c>
      <c r="K36" s="6">
        <f t="shared" si="6"/>
        <v>7.5103211009174302</v>
      </c>
      <c r="L36" s="6">
        <f t="shared" si="2"/>
        <v>250.3440366972477</v>
      </c>
      <c r="M36" s="6">
        <f t="shared" si="7"/>
        <v>12.517201834862385</v>
      </c>
      <c r="N36" s="7">
        <f t="shared" si="3"/>
        <v>359.99670181674946</v>
      </c>
      <c r="O36" s="7">
        <f t="shared" si="8"/>
        <v>17.999835090837472</v>
      </c>
      <c r="P36" s="7">
        <f t="shared" si="4"/>
        <v>569.99477787652006</v>
      </c>
      <c r="Q36" s="7">
        <f t="shared" si="9"/>
        <v>28.499738893826002</v>
      </c>
      <c r="R36" s="7">
        <f t="shared" si="5"/>
        <v>719.99340363349893</v>
      </c>
      <c r="S36" s="7">
        <f t="shared" si="10"/>
        <v>35.999670181674944</v>
      </c>
    </row>
    <row r="37" spans="2:19" x14ac:dyDescent="0.35">
      <c r="B37" t="s">
        <v>444</v>
      </c>
      <c r="C37" t="s">
        <v>45</v>
      </c>
      <c r="D37">
        <v>8</v>
      </c>
      <c r="E37" t="s">
        <v>21</v>
      </c>
      <c r="F37" s="19">
        <f t="shared" si="0"/>
        <v>3.6383333333333337E-2</v>
      </c>
      <c r="G37" s="5">
        <f t="shared" si="11"/>
        <v>1.3210788333333336</v>
      </c>
      <c r="J37" s="6">
        <f t="shared" si="1"/>
        <v>8.011009174311928</v>
      </c>
      <c r="K37" s="6">
        <f t="shared" si="6"/>
        <v>0.40055045871559641</v>
      </c>
      <c r="L37" s="6">
        <f t="shared" si="2"/>
        <v>13.351681957186546</v>
      </c>
      <c r="M37" s="6">
        <f t="shared" si="7"/>
        <v>0.66758409785932726</v>
      </c>
      <c r="N37" s="7">
        <f t="shared" si="3"/>
        <v>19.199824096893309</v>
      </c>
      <c r="O37" s="7">
        <f t="shared" si="8"/>
        <v>0.95999120484466549</v>
      </c>
      <c r="P37" s="7">
        <f t="shared" si="4"/>
        <v>30.399721486747744</v>
      </c>
      <c r="Q37" s="7">
        <f t="shared" si="9"/>
        <v>1.5199860743373872</v>
      </c>
      <c r="R37" s="7">
        <f t="shared" si="5"/>
        <v>38.399648193786618</v>
      </c>
      <c r="S37" s="7">
        <f t="shared" si="10"/>
        <v>1.919982409689331</v>
      </c>
    </row>
    <row r="38" spans="2:19" x14ac:dyDescent="0.35">
      <c r="F38" s="19"/>
      <c r="J38" s="6"/>
      <c r="K38" s="6"/>
      <c r="L38" s="6"/>
      <c r="M38" s="6"/>
      <c r="N38" s="7"/>
      <c r="O38" s="7"/>
      <c r="P38" s="7"/>
      <c r="Q38" s="7"/>
      <c r="R38" s="7"/>
      <c r="S38" s="7"/>
    </row>
    <row r="39" spans="2:19" ht="15" thickBot="1" x14ac:dyDescent="0.4">
      <c r="F39" s="19"/>
      <c r="J39" s="6" t="s">
        <v>141</v>
      </c>
      <c r="K39" s="6"/>
      <c r="L39" s="6"/>
      <c r="M39" s="6"/>
      <c r="N39" s="7"/>
      <c r="O39" s="7"/>
      <c r="P39" s="7"/>
      <c r="Q39" s="7"/>
      <c r="R39" s="7"/>
      <c r="S39" s="7"/>
    </row>
    <row r="40" spans="2:19" ht="15" thickBot="1" x14ac:dyDescent="0.4">
      <c r="B40" s="2" t="s">
        <v>47</v>
      </c>
      <c r="C40" t="s">
        <v>48</v>
      </c>
      <c r="F40" s="19"/>
      <c r="J40" s="6" t="s">
        <v>141</v>
      </c>
      <c r="K40" s="6"/>
      <c r="L40" s="6"/>
      <c r="M40" s="6"/>
      <c r="N40" s="7"/>
      <c r="O40" s="7"/>
      <c r="P40" s="7"/>
      <c r="Q40" s="7"/>
      <c r="R40" s="7"/>
      <c r="S40" s="7"/>
    </row>
    <row r="41" spans="2:19" x14ac:dyDescent="0.35">
      <c r="B41" t="s">
        <v>49</v>
      </c>
      <c r="C41" t="s">
        <v>63</v>
      </c>
      <c r="D41">
        <v>30</v>
      </c>
      <c r="E41" t="s">
        <v>21</v>
      </c>
      <c r="F41" s="19">
        <f t="shared" si="0"/>
        <v>0.13643750000000002</v>
      </c>
      <c r="G41" s="5">
        <f t="shared" si="11"/>
        <v>4.9540456250000009</v>
      </c>
      <c r="J41" s="6">
        <f t="shared" ref="J41:J58" si="14">+$J$1*F41</f>
        <v>30.041284403669728</v>
      </c>
      <c r="K41" s="6">
        <f t="shared" si="6"/>
        <v>1.5020642201834864</v>
      </c>
      <c r="L41" s="6">
        <f t="shared" ref="L41:L58" si="15">+$L$1*F41</f>
        <v>50.068807339449549</v>
      </c>
      <c r="M41" s="6">
        <f t="shared" si="7"/>
        <v>2.5034403669724776</v>
      </c>
      <c r="N41" s="7">
        <f t="shared" ref="N41:N58" si="16">+$N$1*F41</f>
        <v>71.999340363349916</v>
      </c>
      <c r="O41" s="7">
        <f t="shared" si="8"/>
        <v>3.5999670181674959</v>
      </c>
      <c r="P41" s="7">
        <f t="shared" ref="P41:P58" si="17">+$P$1*F41</f>
        <v>113.99895557530404</v>
      </c>
      <c r="Q41" s="7">
        <f t="shared" si="9"/>
        <v>5.6999477787652015</v>
      </c>
      <c r="R41" s="7">
        <f t="shared" ref="R41:R58" si="18">+$R$1*F41</f>
        <v>143.99868072669983</v>
      </c>
      <c r="S41" s="7">
        <f t="shared" si="10"/>
        <v>7.1999340363349917</v>
      </c>
    </row>
    <row r="42" spans="2:19" x14ac:dyDescent="0.35">
      <c r="B42" t="s">
        <v>50</v>
      </c>
      <c r="C42" t="s">
        <v>63</v>
      </c>
      <c r="D42">
        <v>30</v>
      </c>
      <c r="E42" t="s">
        <v>21</v>
      </c>
      <c r="F42" s="19">
        <f t="shared" si="0"/>
        <v>0.13643750000000002</v>
      </c>
      <c r="G42" s="5">
        <f t="shared" si="11"/>
        <v>4.9540456250000009</v>
      </c>
      <c r="J42" s="6">
        <f t="shared" si="14"/>
        <v>30.041284403669728</v>
      </c>
      <c r="K42" s="6">
        <f t="shared" si="6"/>
        <v>1.5020642201834864</v>
      </c>
      <c r="L42" s="6">
        <f t="shared" si="15"/>
        <v>50.068807339449549</v>
      </c>
      <c r="M42" s="6">
        <f t="shared" si="7"/>
        <v>2.5034403669724776</v>
      </c>
      <c r="N42" s="7">
        <f t="shared" si="16"/>
        <v>71.999340363349916</v>
      </c>
      <c r="O42" s="7">
        <f t="shared" si="8"/>
        <v>3.5999670181674959</v>
      </c>
      <c r="P42" s="7">
        <f t="shared" si="17"/>
        <v>113.99895557530404</v>
      </c>
      <c r="Q42" s="7">
        <f t="shared" si="9"/>
        <v>5.6999477787652015</v>
      </c>
      <c r="R42" s="7">
        <f t="shared" si="18"/>
        <v>143.99868072669983</v>
      </c>
      <c r="S42" s="7">
        <f t="shared" si="10"/>
        <v>7.1999340363349917</v>
      </c>
    </row>
    <row r="43" spans="2:19" x14ac:dyDescent="0.35">
      <c r="B43" t="s">
        <v>51</v>
      </c>
      <c r="C43" t="s">
        <v>63</v>
      </c>
      <c r="D43">
        <v>30</v>
      </c>
      <c r="E43" t="s">
        <v>21</v>
      </c>
      <c r="F43" s="19">
        <f t="shared" si="0"/>
        <v>0.13643750000000002</v>
      </c>
      <c r="G43" s="5">
        <f t="shared" si="11"/>
        <v>4.9540456250000009</v>
      </c>
      <c r="J43" s="6">
        <f t="shared" si="14"/>
        <v>30.041284403669728</v>
      </c>
      <c r="K43" s="6">
        <f t="shared" si="6"/>
        <v>1.5020642201834864</v>
      </c>
      <c r="L43" s="6">
        <f t="shared" si="15"/>
        <v>50.068807339449549</v>
      </c>
      <c r="M43" s="6">
        <f t="shared" si="7"/>
        <v>2.5034403669724776</v>
      </c>
      <c r="N43" s="7">
        <f t="shared" si="16"/>
        <v>71.999340363349916</v>
      </c>
      <c r="O43" s="7">
        <f t="shared" si="8"/>
        <v>3.5999670181674959</v>
      </c>
      <c r="P43" s="7">
        <f t="shared" si="17"/>
        <v>113.99895557530404</v>
      </c>
      <c r="Q43" s="7">
        <f t="shared" si="9"/>
        <v>5.6999477787652015</v>
      </c>
      <c r="R43" s="7">
        <f t="shared" si="18"/>
        <v>143.99868072669983</v>
      </c>
      <c r="S43" s="7">
        <f t="shared" si="10"/>
        <v>7.1999340363349917</v>
      </c>
    </row>
    <row r="44" spans="2:19" x14ac:dyDescent="0.35">
      <c r="B44" t="s">
        <v>52</v>
      </c>
      <c r="C44" t="s">
        <v>63</v>
      </c>
      <c r="D44">
        <v>30</v>
      </c>
      <c r="E44" t="s">
        <v>21</v>
      </c>
      <c r="F44" s="19">
        <f t="shared" si="0"/>
        <v>0.13643750000000002</v>
      </c>
      <c r="G44" s="5">
        <f t="shared" si="11"/>
        <v>4.9540456250000009</v>
      </c>
      <c r="J44" s="6">
        <f t="shared" si="14"/>
        <v>30.041284403669728</v>
      </c>
      <c r="K44" s="6">
        <f t="shared" si="6"/>
        <v>1.5020642201834864</v>
      </c>
      <c r="L44" s="6">
        <f t="shared" si="15"/>
        <v>50.068807339449549</v>
      </c>
      <c r="M44" s="6">
        <f t="shared" si="7"/>
        <v>2.5034403669724776</v>
      </c>
      <c r="N44" s="7">
        <f t="shared" si="16"/>
        <v>71.999340363349916</v>
      </c>
      <c r="O44" s="7">
        <f t="shared" si="8"/>
        <v>3.5999670181674959</v>
      </c>
      <c r="P44" s="7">
        <f t="shared" si="17"/>
        <v>113.99895557530404</v>
      </c>
      <c r="Q44" s="7">
        <f t="shared" si="9"/>
        <v>5.6999477787652015</v>
      </c>
      <c r="R44" s="7">
        <f t="shared" si="18"/>
        <v>143.99868072669983</v>
      </c>
      <c r="S44" s="7">
        <f t="shared" si="10"/>
        <v>7.1999340363349917</v>
      </c>
    </row>
    <row r="45" spans="2:19" x14ac:dyDescent="0.35">
      <c r="B45" t="s">
        <v>53</v>
      </c>
      <c r="C45" t="s">
        <v>63</v>
      </c>
      <c r="D45">
        <v>30</v>
      </c>
      <c r="E45" t="s">
        <v>21</v>
      </c>
      <c r="F45" s="19">
        <f t="shared" si="0"/>
        <v>0.13643750000000002</v>
      </c>
      <c r="G45" s="5">
        <f t="shared" si="11"/>
        <v>4.9540456250000009</v>
      </c>
      <c r="J45" s="6">
        <f t="shared" si="14"/>
        <v>30.041284403669728</v>
      </c>
      <c r="K45" s="6">
        <f t="shared" si="6"/>
        <v>1.5020642201834864</v>
      </c>
      <c r="L45" s="6">
        <f t="shared" si="15"/>
        <v>50.068807339449549</v>
      </c>
      <c r="M45" s="6">
        <f t="shared" si="7"/>
        <v>2.5034403669724776</v>
      </c>
      <c r="N45" s="7">
        <f t="shared" si="16"/>
        <v>71.999340363349916</v>
      </c>
      <c r="O45" s="7">
        <f t="shared" si="8"/>
        <v>3.5999670181674959</v>
      </c>
      <c r="P45" s="7">
        <f t="shared" si="17"/>
        <v>113.99895557530404</v>
      </c>
      <c r="Q45" s="7">
        <f t="shared" si="9"/>
        <v>5.6999477787652015</v>
      </c>
      <c r="R45" s="7">
        <f t="shared" si="18"/>
        <v>143.99868072669983</v>
      </c>
      <c r="S45" s="7">
        <f t="shared" si="10"/>
        <v>7.1999340363349917</v>
      </c>
    </row>
    <row r="46" spans="2:19" x14ac:dyDescent="0.35">
      <c r="B46" t="s">
        <v>54</v>
      </c>
      <c r="C46" t="s">
        <v>63</v>
      </c>
      <c r="D46">
        <v>30</v>
      </c>
      <c r="E46" t="s">
        <v>21</v>
      </c>
      <c r="F46" s="19">
        <f t="shared" si="0"/>
        <v>0.13643750000000002</v>
      </c>
      <c r="G46" s="5">
        <f t="shared" si="11"/>
        <v>4.9540456250000009</v>
      </c>
      <c r="J46" s="6">
        <f t="shared" si="14"/>
        <v>30.041284403669728</v>
      </c>
      <c r="K46" s="6">
        <f t="shared" si="6"/>
        <v>1.5020642201834864</v>
      </c>
      <c r="L46" s="6">
        <f t="shared" si="15"/>
        <v>50.068807339449549</v>
      </c>
      <c r="M46" s="6">
        <f t="shared" si="7"/>
        <v>2.5034403669724776</v>
      </c>
      <c r="N46" s="7">
        <f t="shared" si="16"/>
        <v>71.999340363349916</v>
      </c>
      <c r="O46" s="7">
        <f t="shared" si="8"/>
        <v>3.5999670181674959</v>
      </c>
      <c r="P46" s="7">
        <f t="shared" si="17"/>
        <v>113.99895557530404</v>
      </c>
      <c r="Q46" s="7">
        <f t="shared" si="9"/>
        <v>5.6999477787652015</v>
      </c>
      <c r="R46" s="7">
        <f t="shared" si="18"/>
        <v>143.99868072669983</v>
      </c>
      <c r="S46" s="7">
        <f t="shared" si="10"/>
        <v>7.1999340363349917</v>
      </c>
    </row>
    <row r="47" spans="2:19" x14ac:dyDescent="0.35">
      <c r="B47" t="s">
        <v>55</v>
      </c>
      <c r="C47" t="s">
        <v>63</v>
      </c>
      <c r="D47">
        <v>30</v>
      </c>
      <c r="E47" t="s">
        <v>21</v>
      </c>
      <c r="F47" s="19">
        <f t="shared" si="0"/>
        <v>0.13643750000000002</v>
      </c>
      <c r="G47" s="5">
        <f t="shared" si="11"/>
        <v>4.9540456250000009</v>
      </c>
      <c r="J47" s="6">
        <f t="shared" si="14"/>
        <v>30.041284403669728</v>
      </c>
      <c r="K47" s="6">
        <f t="shared" si="6"/>
        <v>1.5020642201834864</v>
      </c>
      <c r="L47" s="6">
        <f t="shared" si="15"/>
        <v>50.068807339449549</v>
      </c>
      <c r="M47" s="6">
        <f t="shared" si="7"/>
        <v>2.5034403669724776</v>
      </c>
      <c r="N47" s="7">
        <f t="shared" si="16"/>
        <v>71.999340363349916</v>
      </c>
      <c r="O47" s="7">
        <f t="shared" si="8"/>
        <v>3.5999670181674959</v>
      </c>
      <c r="P47" s="7">
        <f t="shared" si="17"/>
        <v>113.99895557530404</v>
      </c>
      <c r="Q47" s="7">
        <f t="shared" si="9"/>
        <v>5.6999477787652015</v>
      </c>
      <c r="R47" s="7">
        <f t="shared" si="18"/>
        <v>143.99868072669983</v>
      </c>
      <c r="S47" s="7">
        <f t="shared" si="10"/>
        <v>7.1999340363349917</v>
      </c>
    </row>
    <row r="48" spans="2:19" x14ac:dyDescent="0.35">
      <c r="B48" t="s">
        <v>445</v>
      </c>
      <c r="C48" t="s">
        <v>63</v>
      </c>
      <c r="D48">
        <v>24</v>
      </c>
      <c r="E48" t="s">
        <v>21</v>
      </c>
      <c r="F48" s="19">
        <f t="shared" si="0"/>
        <v>0.10915</v>
      </c>
      <c r="G48" s="5">
        <f t="shared" si="11"/>
        <v>3.9632365000000003</v>
      </c>
      <c r="J48" s="6">
        <f t="shared" si="14"/>
        <v>24.033027522935779</v>
      </c>
      <c r="K48" s="6">
        <f t="shared" si="6"/>
        <v>1.2016513761467889</v>
      </c>
      <c r="L48" s="6">
        <f t="shared" si="15"/>
        <v>40.055045871559635</v>
      </c>
      <c r="M48" s="6">
        <f t="shared" si="7"/>
        <v>2.0027522935779816</v>
      </c>
      <c r="N48" s="7">
        <f t="shared" si="16"/>
        <v>57.59947229067992</v>
      </c>
      <c r="O48" s="7">
        <f t="shared" si="8"/>
        <v>2.8799736145339958</v>
      </c>
      <c r="P48" s="7">
        <f t="shared" si="17"/>
        <v>91.19916446024321</v>
      </c>
      <c r="Q48" s="7">
        <f t="shared" si="9"/>
        <v>4.5599582230121607</v>
      </c>
      <c r="R48" s="7">
        <f t="shared" si="18"/>
        <v>115.19894458135984</v>
      </c>
      <c r="S48" s="7">
        <f t="shared" si="10"/>
        <v>5.7599472290679916</v>
      </c>
    </row>
    <row r="49" spans="2:19" x14ac:dyDescent="0.35">
      <c r="B49" t="s">
        <v>446</v>
      </c>
      <c r="C49" t="s">
        <v>63</v>
      </c>
      <c r="D49">
        <v>16</v>
      </c>
      <c r="E49" t="s">
        <v>21</v>
      </c>
      <c r="F49" s="19">
        <f t="shared" si="0"/>
        <v>7.2766666666666674E-2</v>
      </c>
      <c r="G49" s="5">
        <f t="shared" si="11"/>
        <v>2.6421576666666673</v>
      </c>
      <c r="J49" s="6">
        <f t="shared" si="14"/>
        <v>16.022018348623856</v>
      </c>
      <c r="K49" s="6">
        <f t="shared" si="6"/>
        <v>0.80110091743119283</v>
      </c>
      <c r="L49" s="6">
        <f t="shared" si="15"/>
        <v>26.703363914373092</v>
      </c>
      <c r="M49" s="6">
        <f t="shared" si="7"/>
        <v>1.3351681957186545</v>
      </c>
      <c r="N49" s="7">
        <f t="shared" si="16"/>
        <v>38.399648193786618</v>
      </c>
      <c r="O49" s="7">
        <f t="shared" si="8"/>
        <v>1.919982409689331</v>
      </c>
      <c r="P49" s="7">
        <f t="shared" si="17"/>
        <v>60.799442973495488</v>
      </c>
      <c r="Q49" s="7">
        <f t="shared" si="9"/>
        <v>3.0399721486747744</v>
      </c>
      <c r="R49" s="7">
        <f t="shared" si="18"/>
        <v>76.799296387573236</v>
      </c>
      <c r="S49" s="7">
        <f t="shared" si="10"/>
        <v>3.839964819378662</v>
      </c>
    </row>
    <row r="50" spans="2:19" x14ac:dyDescent="0.35">
      <c r="B50" t="s">
        <v>56</v>
      </c>
      <c r="C50" t="s">
        <v>63</v>
      </c>
      <c r="D50">
        <v>8</v>
      </c>
      <c r="E50" t="s">
        <v>21</v>
      </c>
      <c r="F50" s="19">
        <f t="shared" si="0"/>
        <v>3.6383333333333337E-2</v>
      </c>
      <c r="G50" s="5">
        <f t="shared" si="11"/>
        <v>1.3210788333333336</v>
      </c>
      <c r="J50" s="6">
        <f t="shared" si="14"/>
        <v>8.011009174311928</v>
      </c>
      <c r="K50" s="6">
        <f t="shared" si="6"/>
        <v>0.40055045871559641</v>
      </c>
      <c r="L50" s="6">
        <f t="shared" si="15"/>
        <v>13.351681957186546</v>
      </c>
      <c r="M50" s="6">
        <f t="shared" si="7"/>
        <v>0.66758409785932726</v>
      </c>
      <c r="N50" s="7">
        <f t="shared" si="16"/>
        <v>19.199824096893309</v>
      </c>
      <c r="O50" s="7">
        <f t="shared" si="8"/>
        <v>0.95999120484466549</v>
      </c>
      <c r="P50" s="7">
        <f t="shared" si="17"/>
        <v>30.399721486747744</v>
      </c>
      <c r="Q50" s="7">
        <f t="shared" si="9"/>
        <v>1.5199860743373872</v>
      </c>
      <c r="R50" s="7">
        <f t="shared" si="18"/>
        <v>38.399648193786618</v>
      </c>
      <c r="S50" s="7">
        <f t="shared" si="10"/>
        <v>1.919982409689331</v>
      </c>
    </row>
    <row r="51" spans="2:19" x14ac:dyDescent="0.35">
      <c r="B51" t="s">
        <v>57</v>
      </c>
      <c r="C51" t="s">
        <v>63</v>
      </c>
      <c r="D51">
        <v>4</v>
      </c>
      <c r="E51" t="s">
        <v>21</v>
      </c>
      <c r="F51" s="19">
        <f t="shared" si="0"/>
        <v>1.8191666666666668E-2</v>
      </c>
      <c r="G51" s="5">
        <f t="shared" si="11"/>
        <v>0.66053941666666682</v>
      </c>
      <c r="J51" s="6">
        <f t="shared" si="14"/>
        <v>4.005504587155964</v>
      </c>
      <c r="K51" s="6">
        <f t="shared" si="6"/>
        <v>0.20027522935779821</v>
      </c>
      <c r="L51" s="6">
        <f t="shared" si="15"/>
        <v>6.6758409785932731</v>
      </c>
      <c r="M51" s="6">
        <f t="shared" si="7"/>
        <v>0.33379204892966363</v>
      </c>
      <c r="N51" s="7">
        <f t="shared" si="16"/>
        <v>9.5999120484466545</v>
      </c>
      <c r="O51" s="7">
        <f t="shared" si="8"/>
        <v>0.47999560242233275</v>
      </c>
      <c r="P51" s="7">
        <f t="shared" si="17"/>
        <v>15.199860743373872</v>
      </c>
      <c r="Q51" s="7">
        <f t="shared" si="9"/>
        <v>0.7599930371686936</v>
      </c>
      <c r="R51" s="7">
        <f t="shared" si="18"/>
        <v>19.199824096893309</v>
      </c>
      <c r="S51" s="7">
        <f t="shared" si="10"/>
        <v>0.95999120484466549</v>
      </c>
    </row>
    <row r="52" spans="2:19" x14ac:dyDescent="0.35">
      <c r="B52" t="s">
        <v>58</v>
      </c>
      <c r="C52" t="s">
        <v>63</v>
      </c>
      <c r="D52">
        <v>2</v>
      </c>
      <c r="E52" t="s">
        <v>21</v>
      </c>
      <c r="F52" s="19">
        <f t="shared" si="0"/>
        <v>9.0958333333333342E-3</v>
      </c>
      <c r="G52" s="5">
        <f t="shared" si="11"/>
        <v>0.33026970833333341</v>
      </c>
      <c r="J52" s="6">
        <f t="shared" si="14"/>
        <v>2.002752293577982</v>
      </c>
      <c r="K52" s="6">
        <f t="shared" si="6"/>
        <v>0.1001376146788991</v>
      </c>
      <c r="L52" s="6">
        <f t="shared" si="15"/>
        <v>3.3379204892966365</v>
      </c>
      <c r="M52" s="6">
        <f t="shared" si="7"/>
        <v>0.16689602446483182</v>
      </c>
      <c r="N52" s="7">
        <f t="shared" si="16"/>
        <v>4.7999560242233272</v>
      </c>
      <c r="O52" s="7">
        <f t="shared" si="8"/>
        <v>0.23999780121116637</v>
      </c>
      <c r="P52" s="7">
        <f t="shared" si="17"/>
        <v>7.599930371686936</v>
      </c>
      <c r="Q52" s="7">
        <f t="shared" si="9"/>
        <v>0.3799965185843468</v>
      </c>
      <c r="R52" s="7">
        <f t="shared" si="18"/>
        <v>9.5999120484466545</v>
      </c>
      <c r="S52" s="7">
        <f t="shared" si="10"/>
        <v>0.47999560242233275</v>
      </c>
    </row>
    <row r="53" spans="2:19" x14ac:dyDescent="0.35">
      <c r="B53" t="s">
        <v>59</v>
      </c>
      <c r="C53" t="s">
        <v>63</v>
      </c>
      <c r="D53">
        <v>30</v>
      </c>
      <c r="E53" t="s">
        <v>21</v>
      </c>
      <c r="F53" s="19">
        <f t="shared" si="0"/>
        <v>0.13643750000000002</v>
      </c>
      <c r="G53" s="5">
        <f t="shared" si="11"/>
        <v>4.9540456250000009</v>
      </c>
      <c r="J53" s="6">
        <f t="shared" si="14"/>
        <v>30.041284403669728</v>
      </c>
      <c r="K53" s="6">
        <f t="shared" si="6"/>
        <v>1.5020642201834864</v>
      </c>
      <c r="L53" s="6">
        <f t="shared" si="15"/>
        <v>50.068807339449549</v>
      </c>
      <c r="M53" s="6">
        <f t="shared" si="7"/>
        <v>2.5034403669724776</v>
      </c>
      <c r="N53" s="7">
        <f t="shared" si="16"/>
        <v>71.999340363349916</v>
      </c>
      <c r="O53" s="7">
        <f t="shared" si="8"/>
        <v>3.5999670181674959</v>
      </c>
      <c r="P53" s="7">
        <f t="shared" si="17"/>
        <v>113.99895557530404</v>
      </c>
      <c r="Q53" s="7">
        <f t="shared" si="9"/>
        <v>5.6999477787652015</v>
      </c>
      <c r="R53" s="7">
        <f t="shared" si="18"/>
        <v>143.99868072669983</v>
      </c>
      <c r="S53" s="7">
        <f t="shared" si="10"/>
        <v>7.1999340363349917</v>
      </c>
    </row>
    <row r="54" spans="2:19" x14ac:dyDescent="0.35">
      <c r="B54" t="s">
        <v>60</v>
      </c>
      <c r="C54" t="s">
        <v>63</v>
      </c>
      <c r="D54">
        <v>30</v>
      </c>
      <c r="E54" t="s">
        <v>21</v>
      </c>
      <c r="F54" s="19">
        <f t="shared" si="0"/>
        <v>0.13643750000000002</v>
      </c>
      <c r="G54" s="5">
        <f t="shared" si="11"/>
        <v>4.9540456250000009</v>
      </c>
      <c r="J54" s="6">
        <f t="shared" si="14"/>
        <v>30.041284403669728</v>
      </c>
      <c r="K54" s="6">
        <f t="shared" si="6"/>
        <v>1.5020642201834864</v>
      </c>
      <c r="L54" s="6">
        <f t="shared" si="15"/>
        <v>50.068807339449549</v>
      </c>
      <c r="M54" s="6">
        <f t="shared" si="7"/>
        <v>2.5034403669724776</v>
      </c>
      <c r="N54" s="7">
        <f t="shared" si="16"/>
        <v>71.999340363349916</v>
      </c>
      <c r="O54" s="7">
        <f t="shared" si="8"/>
        <v>3.5999670181674959</v>
      </c>
      <c r="P54" s="7">
        <f t="shared" si="17"/>
        <v>113.99895557530404</v>
      </c>
      <c r="Q54" s="7">
        <f t="shared" si="9"/>
        <v>5.6999477787652015</v>
      </c>
      <c r="R54" s="7">
        <f t="shared" si="18"/>
        <v>143.99868072669983</v>
      </c>
      <c r="S54" s="7">
        <f t="shared" si="10"/>
        <v>7.1999340363349917</v>
      </c>
    </row>
    <row r="55" spans="2:19" x14ac:dyDescent="0.35">
      <c r="B55" t="s">
        <v>447</v>
      </c>
      <c r="C55" t="s">
        <v>63</v>
      </c>
      <c r="D55">
        <v>16</v>
      </c>
      <c r="E55" t="s">
        <v>21</v>
      </c>
      <c r="F55" s="19">
        <f t="shared" si="0"/>
        <v>7.2766666666666674E-2</v>
      </c>
      <c r="G55" s="5">
        <f t="shared" si="11"/>
        <v>2.6421576666666673</v>
      </c>
      <c r="J55" s="6">
        <f t="shared" si="14"/>
        <v>16.022018348623856</v>
      </c>
      <c r="K55" s="6">
        <f t="shared" si="6"/>
        <v>0.80110091743119283</v>
      </c>
      <c r="L55" s="6">
        <f t="shared" si="15"/>
        <v>26.703363914373092</v>
      </c>
      <c r="M55" s="6">
        <f t="shared" si="7"/>
        <v>1.3351681957186545</v>
      </c>
      <c r="N55" s="7">
        <f t="shared" si="16"/>
        <v>38.399648193786618</v>
      </c>
      <c r="O55" s="7">
        <f t="shared" si="8"/>
        <v>1.919982409689331</v>
      </c>
      <c r="P55" s="7">
        <f t="shared" si="17"/>
        <v>60.799442973495488</v>
      </c>
      <c r="Q55" s="7">
        <f t="shared" si="9"/>
        <v>3.0399721486747744</v>
      </c>
      <c r="R55" s="7">
        <f t="shared" si="18"/>
        <v>76.799296387573236</v>
      </c>
      <c r="S55" s="7">
        <f t="shared" si="10"/>
        <v>3.839964819378662</v>
      </c>
    </row>
    <row r="56" spans="2:19" x14ac:dyDescent="0.35">
      <c r="B56" t="s">
        <v>61</v>
      </c>
      <c r="C56" t="s">
        <v>63</v>
      </c>
      <c r="D56">
        <v>20</v>
      </c>
      <c r="E56" t="s">
        <v>21</v>
      </c>
      <c r="F56" s="19">
        <f t="shared" si="0"/>
        <v>9.0958333333333335E-2</v>
      </c>
      <c r="G56" s="5">
        <f t="shared" si="11"/>
        <v>3.3026970833333338</v>
      </c>
      <c r="J56" s="6">
        <f t="shared" si="14"/>
        <v>20.027522935779817</v>
      </c>
      <c r="K56" s="6">
        <f t="shared" si="6"/>
        <v>1.0013761467889908</v>
      </c>
      <c r="L56" s="6">
        <f t="shared" si="15"/>
        <v>33.379204892966364</v>
      </c>
      <c r="M56" s="6">
        <f t="shared" si="7"/>
        <v>1.6689602446483183</v>
      </c>
      <c r="N56" s="7">
        <f t="shared" si="16"/>
        <v>47.999560242233272</v>
      </c>
      <c r="O56" s="7">
        <f t="shared" si="8"/>
        <v>2.3999780121116636</v>
      </c>
      <c r="P56" s="7">
        <f t="shared" si="17"/>
        <v>75.999303716869349</v>
      </c>
      <c r="Q56" s="7">
        <f t="shared" si="9"/>
        <v>3.7999651858434675</v>
      </c>
      <c r="R56" s="7">
        <f t="shared" si="18"/>
        <v>95.999120484466545</v>
      </c>
      <c r="S56" s="7">
        <f t="shared" si="10"/>
        <v>4.7999560242233272</v>
      </c>
    </row>
    <row r="57" spans="2:19" x14ac:dyDescent="0.35">
      <c r="B57" t="s">
        <v>62</v>
      </c>
      <c r="C57" t="s">
        <v>63</v>
      </c>
      <c r="D57">
        <v>24</v>
      </c>
      <c r="E57" t="s">
        <v>21</v>
      </c>
      <c r="F57" s="19">
        <f t="shared" si="0"/>
        <v>0.10915</v>
      </c>
      <c r="G57" s="5">
        <f t="shared" si="11"/>
        <v>3.9632365000000003</v>
      </c>
      <c r="J57" s="6">
        <f t="shared" si="14"/>
        <v>24.033027522935779</v>
      </c>
      <c r="K57" s="6">
        <f t="shared" si="6"/>
        <v>1.2016513761467889</v>
      </c>
      <c r="L57" s="6">
        <f t="shared" si="15"/>
        <v>40.055045871559635</v>
      </c>
      <c r="M57" s="6">
        <f t="shared" si="7"/>
        <v>2.0027522935779816</v>
      </c>
      <c r="N57" s="7">
        <f t="shared" si="16"/>
        <v>57.59947229067992</v>
      </c>
      <c r="O57" s="7">
        <f t="shared" si="8"/>
        <v>2.8799736145339958</v>
      </c>
      <c r="P57" s="7">
        <f t="shared" si="17"/>
        <v>91.19916446024321</v>
      </c>
      <c r="Q57" s="7">
        <f t="shared" si="9"/>
        <v>4.5599582230121607</v>
      </c>
      <c r="R57" s="7">
        <f t="shared" si="18"/>
        <v>115.19894458135984</v>
      </c>
      <c r="S57" s="7">
        <f t="shared" si="10"/>
        <v>5.7599472290679916</v>
      </c>
    </row>
    <row r="58" spans="2:19" x14ac:dyDescent="0.35">
      <c r="B58" t="s">
        <v>64</v>
      </c>
      <c r="C58" t="s">
        <v>63</v>
      </c>
      <c r="D58">
        <v>20</v>
      </c>
      <c r="E58" t="s">
        <v>21</v>
      </c>
      <c r="F58" s="19">
        <f t="shared" si="0"/>
        <v>9.0958333333333335E-2</v>
      </c>
      <c r="G58" s="5">
        <f t="shared" si="11"/>
        <v>3.3026970833333338</v>
      </c>
      <c r="J58" s="6">
        <f t="shared" si="14"/>
        <v>20.027522935779817</v>
      </c>
      <c r="K58" s="6">
        <f t="shared" si="6"/>
        <v>1.0013761467889908</v>
      </c>
      <c r="L58" s="6">
        <f t="shared" si="15"/>
        <v>33.379204892966364</v>
      </c>
      <c r="M58" s="6">
        <f t="shared" si="7"/>
        <v>1.6689602446483183</v>
      </c>
      <c r="N58" s="7">
        <f t="shared" si="16"/>
        <v>47.999560242233272</v>
      </c>
      <c r="O58" s="7">
        <f t="shared" si="8"/>
        <v>2.3999780121116636</v>
      </c>
      <c r="P58" s="7">
        <f t="shared" si="17"/>
        <v>75.999303716869349</v>
      </c>
      <c r="Q58" s="7">
        <f t="shared" si="9"/>
        <v>3.7999651858434675</v>
      </c>
      <c r="R58" s="7">
        <f t="shared" si="18"/>
        <v>95.999120484466545</v>
      </c>
      <c r="S58" s="7">
        <f t="shared" si="10"/>
        <v>4.7999560242233272</v>
      </c>
    </row>
    <row r="59" spans="2:19" x14ac:dyDescent="0.35">
      <c r="J59" s="6" t="s">
        <v>141</v>
      </c>
      <c r="K59" s="6"/>
      <c r="L59" s="6"/>
      <c r="M59" s="6"/>
      <c r="N59" s="7"/>
      <c r="O59" s="7"/>
      <c r="P59" s="7"/>
      <c r="Q59" s="7"/>
      <c r="R59" s="7"/>
      <c r="S59" s="7"/>
    </row>
    <row r="60" spans="2:19" x14ac:dyDescent="0.35">
      <c r="J60" s="6" t="s">
        <v>141</v>
      </c>
      <c r="K60" s="6"/>
      <c r="L60" s="6"/>
      <c r="M60" s="6"/>
      <c r="N60" s="7"/>
      <c r="O60" s="7"/>
      <c r="P60" s="7"/>
      <c r="Q60" s="7"/>
      <c r="R60" s="7"/>
      <c r="S60" s="7"/>
    </row>
    <row r="61" spans="2:19" x14ac:dyDescent="0.35">
      <c r="J61" s="6">
        <f>+$J$1*F66</f>
        <v>40.055045871559635</v>
      </c>
      <c r="K61" s="6">
        <f t="shared" si="6"/>
        <v>2.0027522935779816</v>
      </c>
      <c r="L61" s="6">
        <f>+$L$1*F66</f>
        <v>66.758409785932727</v>
      </c>
      <c r="M61" s="6">
        <f t="shared" si="7"/>
        <v>3.3379204892966365</v>
      </c>
      <c r="N61" s="7">
        <f>+$N$1*F66</f>
        <v>95.999120484466545</v>
      </c>
      <c r="O61" s="7">
        <f t="shared" si="8"/>
        <v>4.7999560242233272</v>
      </c>
      <c r="P61" s="7">
        <f>+$P$1*F66</f>
        <v>151.9986074337387</v>
      </c>
      <c r="Q61" s="7">
        <f t="shared" si="9"/>
        <v>7.5999303716869351</v>
      </c>
      <c r="R61" s="7">
        <f>+$R$1*F66</f>
        <v>191.99824096893309</v>
      </c>
      <c r="S61" s="7">
        <f t="shared" si="10"/>
        <v>9.5999120484466545</v>
      </c>
    </row>
    <row r="62" spans="2:19" x14ac:dyDescent="0.35">
      <c r="J62" s="6">
        <f>+$J$1*F67</f>
        <v>24.033027522935779</v>
      </c>
      <c r="K62" s="6">
        <f t="shared" si="6"/>
        <v>1.2016513761467889</v>
      </c>
      <c r="L62" s="6">
        <f>+$L$1*F67</f>
        <v>40.055045871559635</v>
      </c>
      <c r="M62" s="6">
        <f t="shared" si="7"/>
        <v>2.0027522935779816</v>
      </c>
      <c r="N62" s="7">
        <f>+$N$1*F67</f>
        <v>57.59947229067992</v>
      </c>
      <c r="O62" s="7">
        <f t="shared" si="8"/>
        <v>2.8799736145339958</v>
      </c>
      <c r="P62" s="7">
        <f>+$P$1*F67</f>
        <v>91.19916446024321</v>
      </c>
      <c r="Q62" s="7">
        <f t="shared" si="9"/>
        <v>4.5599582230121607</v>
      </c>
      <c r="R62" s="7">
        <f>+$R$1*F67</f>
        <v>115.19894458135984</v>
      </c>
      <c r="S62" s="7">
        <f t="shared" si="10"/>
        <v>5.7599472290679916</v>
      </c>
    </row>
    <row r="63" spans="2:19" x14ac:dyDescent="0.35">
      <c r="J63" s="6">
        <f>+$J$1*F68</f>
        <v>24.033027522935779</v>
      </c>
      <c r="K63" s="6">
        <f t="shared" si="6"/>
        <v>1.2016513761467889</v>
      </c>
      <c r="L63" s="6">
        <f>+$L$1*F68</f>
        <v>40.055045871559635</v>
      </c>
      <c r="M63" s="6">
        <f t="shared" si="7"/>
        <v>2.0027522935779816</v>
      </c>
      <c r="N63" s="7">
        <f>+$N$1*F68</f>
        <v>57.59947229067992</v>
      </c>
      <c r="O63" s="7">
        <f t="shared" si="8"/>
        <v>2.8799736145339958</v>
      </c>
      <c r="P63" s="7">
        <f>+$P$1*F68</f>
        <v>91.19916446024321</v>
      </c>
      <c r="Q63" s="7">
        <f t="shared" si="9"/>
        <v>4.5599582230121607</v>
      </c>
      <c r="R63" s="7">
        <f>+$R$1*F68</f>
        <v>115.19894458135984</v>
      </c>
      <c r="S63" s="7">
        <f t="shared" si="10"/>
        <v>5.7599472290679916</v>
      </c>
    </row>
    <row r="64" spans="2:19" ht="15" thickBot="1" x14ac:dyDescent="0.4">
      <c r="J64" s="6">
        <f>+$J$1*F69</f>
        <v>8.011009174311928</v>
      </c>
      <c r="K64" s="6">
        <f t="shared" si="6"/>
        <v>0.40055045871559641</v>
      </c>
      <c r="L64" s="6">
        <f>+$L$1*F69</f>
        <v>13.351681957186546</v>
      </c>
      <c r="M64" s="6">
        <f t="shared" si="7"/>
        <v>0.66758409785932726</v>
      </c>
      <c r="N64" s="7">
        <f>+$N$1*F69</f>
        <v>19.199824096893309</v>
      </c>
      <c r="O64" s="7">
        <f t="shared" si="8"/>
        <v>0.95999120484466549</v>
      </c>
      <c r="P64" s="7">
        <f>+$P$1*F69</f>
        <v>30.399721486747744</v>
      </c>
      <c r="Q64" s="7">
        <f t="shared" si="9"/>
        <v>1.5199860743373872</v>
      </c>
      <c r="R64" s="7">
        <f>+$R$1*F69</f>
        <v>38.399648193786618</v>
      </c>
      <c r="S64" s="7">
        <f t="shared" si="10"/>
        <v>1.919982409689331</v>
      </c>
    </row>
    <row r="65" spans="2:19" ht="15" thickBot="1" x14ac:dyDescent="0.4">
      <c r="B65" s="2" t="s">
        <v>77</v>
      </c>
      <c r="F65" s="19"/>
      <c r="J65" s="6">
        <f>+$J$1*F73</f>
        <v>100.13761467889908</v>
      </c>
      <c r="K65" s="6">
        <f t="shared" si="6"/>
        <v>5.0068807339449544</v>
      </c>
      <c r="L65" s="6">
        <f>+$L$1*F73</f>
        <v>166.89602446483181</v>
      </c>
      <c r="M65" s="6">
        <f t="shared" si="7"/>
        <v>8.3448012232415909</v>
      </c>
      <c r="N65" s="7">
        <f>+$N$1*F73</f>
        <v>239.99780121116632</v>
      </c>
      <c r="O65" s="7">
        <f t="shared" si="8"/>
        <v>11.999890060558316</v>
      </c>
      <c r="P65" s="7">
        <f>+$P$1*F73</f>
        <v>379.99651858434675</v>
      </c>
      <c r="Q65" s="7">
        <f t="shared" si="9"/>
        <v>18.999825929217337</v>
      </c>
      <c r="R65" s="7">
        <f>+$R$1*F73</f>
        <v>479.99560242233264</v>
      </c>
      <c r="S65" s="7">
        <f t="shared" si="10"/>
        <v>23.999780121116633</v>
      </c>
    </row>
    <row r="66" spans="2:19" x14ac:dyDescent="0.35">
      <c r="B66" t="s">
        <v>65</v>
      </c>
      <c r="C66" t="s">
        <v>63</v>
      </c>
      <c r="D66">
        <v>40</v>
      </c>
      <c r="E66" t="s">
        <v>21</v>
      </c>
      <c r="F66" s="19">
        <f t="shared" ref="F66:F76" si="19">+D66/72000*$C$1</f>
        <v>0.18191666666666667</v>
      </c>
      <c r="G66" s="5">
        <f t="shared" si="11"/>
        <v>6.6053941666666676</v>
      </c>
      <c r="J66" s="6">
        <f>+$J$1*F74</f>
        <v>8.011009174311928</v>
      </c>
      <c r="K66" s="6">
        <f t="shared" si="6"/>
        <v>0.40055045871559641</v>
      </c>
      <c r="L66" s="6">
        <f>+$L$1*F74</f>
        <v>13.351681957186546</v>
      </c>
      <c r="M66" s="6">
        <f t="shared" si="7"/>
        <v>0.66758409785932726</v>
      </c>
      <c r="N66" s="7">
        <f>+$N$1*F74</f>
        <v>19.199824096893309</v>
      </c>
      <c r="O66" s="7">
        <f t="shared" si="8"/>
        <v>0.95999120484466549</v>
      </c>
      <c r="P66" s="7">
        <f>+$P$1*F74</f>
        <v>30.399721486747744</v>
      </c>
      <c r="Q66" s="7">
        <f t="shared" si="9"/>
        <v>1.5199860743373872</v>
      </c>
      <c r="R66" s="7">
        <f>+$R$1*F74</f>
        <v>38.399648193786618</v>
      </c>
      <c r="S66" s="7">
        <f t="shared" si="10"/>
        <v>1.919982409689331</v>
      </c>
    </row>
    <row r="67" spans="2:19" x14ac:dyDescent="0.35">
      <c r="B67" t="s">
        <v>66</v>
      </c>
      <c r="C67" t="s">
        <v>63</v>
      </c>
      <c r="D67">
        <v>24</v>
      </c>
      <c r="E67" t="s">
        <v>21</v>
      </c>
      <c r="F67" s="19">
        <f t="shared" si="19"/>
        <v>0.10915</v>
      </c>
      <c r="G67" s="5">
        <f t="shared" si="11"/>
        <v>3.9632365000000003</v>
      </c>
      <c r="J67" s="6">
        <f>+$J$1*F75</f>
        <v>40.055045871559635</v>
      </c>
      <c r="K67" s="6">
        <f t="shared" si="6"/>
        <v>2.0027522935779816</v>
      </c>
      <c r="L67" s="6">
        <f>+$L$1*F75</f>
        <v>66.758409785932727</v>
      </c>
      <c r="M67" s="6">
        <f t="shared" si="7"/>
        <v>3.3379204892966365</v>
      </c>
      <c r="N67" s="7">
        <f>+$N$1*F75</f>
        <v>95.999120484466545</v>
      </c>
      <c r="O67" s="7">
        <f t="shared" si="8"/>
        <v>4.7999560242233272</v>
      </c>
      <c r="P67" s="7">
        <f>+$P$1*F75</f>
        <v>151.9986074337387</v>
      </c>
      <c r="Q67" s="7">
        <f t="shared" si="9"/>
        <v>7.5999303716869351</v>
      </c>
      <c r="R67" s="7">
        <f>+$R$1*F75</f>
        <v>191.99824096893309</v>
      </c>
      <c r="S67" s="7">
        <f t="shared" si="10"/>
        <v>9.5999120484466545</v>
      </c>
    </row>
    <row r="68" spans="2:19" x14ac:dyDescent="0.35">
      <c r="B68" t="s">
        <v>67</v>
      </c>
      <c r="C68" t="s">
        <v>63</v>
      </c>
      <c r="D68">
        <v>24</v>
      </c>
      <c r="E68" t="s">
        <v>21</v>
      </c>
      <c r="F68" s="19">
        <f t="shared" si="19"/>
        <v>0.10915</v>
      </c>
      <c r="G68" s="5">
        <f t="shared" si="11"/>
        <v>3.9632365000000003</v>
      </c>
      <c r="J68" s="6">
        <f>+$J$1*F76</f>
        <v>24.033027522935779</v>
      </c>
      <c r="K68" s="6">
        <f t="shared" si="6"/>
        <v>1.2016513761467889</v>
      </c>
      <c r="L68" s="6">
        <f>+$L$1*F76</f>
        <v>40.055045871559635</v>
      </c>
      <c r="M68" s="6">
        <f t="shared" si="7"/>
        <v>2.0027522935779816</v>
      </c>
      <c r="N68" s="7">
        <f>+$N$1*F76</f>
        <v>57.59947229067992</v>
      </c>
      <c r="O68" s="7">
        <f t="shared" si="8"/>
        <v>2.8799736145339958</v>
      </c>
      <c r="P68" s="7">
        <f>+$P$1*F76</f>
        <v>91.19916446024321</v>
      </c>
      <c r="Q68" s="7">
        <f t="shared" si="9"/>
        <v>4.5599582230121607</v>
      </c>
      <c r="R68" s="7">
        <f>+$R$1*F76</f>
        <v>115.19894458135984</v>
      </c>
      <c r="S68" s="7">
        <f t="shared" si="10"/>
        <v>5.7599472290679916</v>
      </c>
    </row>
    <row r="69" spans="2:19" x14ac:dyDescent="0.35">
      <c r="B69" t="s">
        <v>68</v>
      </c>
      <c r="C69" t="s">
        <v>63</v>
      </c>
      <c r="D69">
        <v>8</v>
      </c>
      <c r="E69" t="s">
        <v>21</v>
      </c>
      <c r="F69" s="19">
        <f t="shared" si="19"/>
        <v>3.6383333333333337E-2</v>
      </c>
      <c r="G69" s="5">
        <f t="shared" si="11"/>
        <v>1.3210788333333336</v>
      </c>
      <c r="J69" s="6">
        <f>+$J$1*F77</f>
        <v>8.011009174311928</v>
      </c>
      <c r="K69" s="6">
        <f t="shared" si="6"/>
        <v>0.40055045871559641</v>
      </c>
      <c r="L69" s="6">
        <f>+$L$1*F77</f>
        <v>13.351681957186546</v>
      </c>
      <c r="M69" s="6">
        <f t="shared" si="7"/>
        <v>0.66758409785932726</v>
      </c>
      <c r="N69" s="7">
        <f>+$N$1*F77</f>
        <v>19.199824096893309</v>
      </c>
      <c r="O69" s="7">
        <f t="shared" si="8"/>
        <v>0.95999120484466549</v>
      </c>
      <c r="P69" s="7">
        <f>+$P$1*F77</f>
        <v>30.399721486747744</v>
      </c>
      <c r="Q69" s="7">
        <f t="shared" si="9"/>
        <v>1.5199860743373872</v>
      </c>
      <c r="R69" s="7">
        <f>+$R$1*F77</f>
        <v>38.399648193786618</v>
      </c>
      <c r="S69" s="7">
        <f t="shared" si="10"/>
        <v>1.919982409689331</v>
      </c>
    </row>
    <row r="70" spans="2:19" x14ac:dyDescent="0.35">
      <c r="B70" t="s">
        <v>69</v>
      </c>
      <c r="C70" t="s">
        <v>63</v>
      </c>
      <c r="D70">
        <v>6</v>
      </c>
      <c r="E70" t="s">
        <v>21</v>
      </c>
      <c r="F70" s="19">
        <f t="shared" si="19"/>
        <v>2.7287499999999999E-2</v>
      </c>
      <c r="G70" s="5">
        <f t="shared" si="11"/>
        <v>0.99080912500000007</v>
      </c>
      <c r="J70" s="6" t="s">
        <v>141</v>
      </c>
      <c r="K70" s="6"/>
      <c r="L70" s="6"/>
      <c r="M70" s="6"/>
      <c r="N70" s="7"/>
      <c r="O70" s="7"/>
      <c r="P70" s="7"/>
      <c r="Q70" s="7"/>
      <c r="R70" s="7"/>
      <c r="S70" s="7"/>
    </row>
    <row r="71" spans="2:19" x14ac:dyDescent="0.35">
      <c r="B71" t="s">
        <v>70</v>
      </c>
      <c r="C71" t="s">
        <v>63</v>
      </c>
      <c r="D71">
        <v>16</v>
      </c>
      <c r="E71" t="s">
        <v>21</v>
      </c>
      <c r="F71" s="19">
        <f t="shared" si="19"/>
        <v>7.2766666666666674E-2</v>
      </c>
      <c r="G71" s="5">
        <f t="shared" si="11"/>
        <v>2.6421576666666673</v>
      </c>
      <c r="J71" s="6" t="s">
        <v>141</v>
      </c>
      <c r="K71" s="6"/>
      <c r="L71" s="6"/>
      <c r="M71" s="6"/>
      <c r="N71" s="7"/>
      <c r="O71" s="7"/>
      <c r="P71" s="7"/>
      <c r="Q71" s="7"/>
      <c r="R71" s="7"/>
      <c r="S71" s="7"/>
    </row>
    <row r="72" spans="2:19" x14ac:dyDescent="0.35">
      <c r="B72" t="s">
        <v>71</v>
      </c>
      <c r="C72" t="s">
        <v>63</v>
      </c>
      <c r="D72">
        <v>12</v>
      </c>
      <c r="E72" t="s">
        <v>21</v>
      </c>
      <c r="F72" s="19">
        <f t="shared" si="19"/>
        <v>5.4574999999999999E-2</v>
      </c>
      <c r="G72" s="5">
        <f t="shared" si="11"/>
        <v>1.9816182500000001</v>
      </c>
      <c r="J72" s="6">
        <f t="shared" ref="J72:J108" si="20">+$J$1*F82</f>
        <v>12.016513761467889</v>
      </c>
      <c r="K72" s="6">
        <f t="shared" ref="K72:K147" si="21">+J72/20</f>
        <v>0.60082568807339443</v>
      </c>
      <c r="L72" s="6">
        <f t="shared" ref="L72:L108" si="22">+$L$1*F82</f>
        <v>20.027522935779817</v>
      </c>
      <c r="M72" s="6">
        <f t="shared" ref="M72:M147" si="23">+L72/20</f>
        <v>1.0013761467889908</v>
      </c>
      <c r="N72" s="7">
        <f t="shared" ref="N72:N108" si="24">+$N$1*F82</f>
        <v>28.79973614533996</v>
      </c>
      <c r="O72" s="7">
        <f t="shared" ref="O72:O147" si="25">+N72/20</f>
        <v>1.4399868072669979</v>
      </c>
      <c r="P72" s="7">
        <f t="shared" ref="P72:P108" si="26">+$P$1*F82</f>
        <v>45.599582230121605</v>
      </c>
      <c r="Q72" s="7">
        <f t="shared" ref="Q72:Q147" si="27">+P72/20</f>
        <v>2.2799791115060803</v>
      </c>
      <c r="R72" s="7">
        <f t="shared" ref="R72:R108" si="28">+$R$1*F82</f>
        <v>57.59947229067992</v>
      </c>
      <c r="S72" s="7">
        <f t="shared" ref="S72:S147" si="29">+R72/20</f>
        <v>2.8799736145339958</v>
      </c>
    </row>
    <row r="73" spans="2:19" x14ac:dyDescent="0.35">
      <c r="B73" t="s">
        <v>72</v>
      </c>
      <c r="C73" t="s">
        <v>73</v>
      </c>
      <c r="D73">
        <v>100</v>
      </c>
      <c r="E73" t="s">
        <v>21</v>
      </c>
      <c r="F73" s="19">
        <f t="shared" si="19"/>
        <v>0.45479166666666665</v>
      </c>
      <c r="G73" s="5">
        <f t="shared" ref="G73:G136" si="30">$G$1*F73</f>
        <v>16.513485416666668</v>
      </c>
      <c r="J73" s="6">
        <f t="shared" si="20"/>
        <v>12.016513761467889</v>
      </c>
      <c r="K73" s="6">
        <f t="shared" si="21"/>
        <v>0.60082568807339443</v>
      </c>
      <c r="L73" s="6">
        <f t="shared" si="22"/>
        <v>20.027522935779817</v>
      </c>
      <c r="M73" s="6">
        <f t="shared" si="23"/>
        <v>1.0013761467889908</v>
      </c>
      <c r="N73" s="7">
        <f t="shared" si="24"/>
        <v>28.79973614533996</v>
      </c>
      <c r="O73" s="7">
        <f t="shared" si="25"/>
        <v>1.4399868072669979</v>
      </c>
      <c r="P73" s="7">
        <f t="shared" si="26"/>
        <v>45.599582230121605</v>
      </c>
      <c r="Q73" s="7">
        <f t="shared" si="27"/>
        <v>2.2799791115060803</v>
      </c>
      <c r="R73" s="7">
        <f t="shared" si="28"/>
        <v>57.59947229067992</v>
      </c>
      <c r="S73" s="7">
        <f t="shared" si="29"/>
        <v>2.8799736145339958</v>
      </c>
    </row>
    <row r="74" spans="2:19" x14ac:dyDescent="0.35">
      <c r="B74" t="s">
        <v>74</v>
      </c>
      <c r="C74" t="s">
        <v>63</v>
      </c>
      <c r="D74">
        <v>8</v>
      </c>
      <c r="E74" t="s">
        <v>21</v>
      </c>
      <c r="F74" s="19">
        <f t="shared" si="19"/>
        <v>3.6383333333333337E-2</v>
      </c>
      <c r="G74" s="5">
        <f t="shared" si="30"/>
        <v>1.3210788333333336</v>
      </c>
      <c r="J74" s="6">
        <f t="shared" si="20"/>
        <v>8.011009174311928</v>
      </c>
      <c r="K74" s="6">
        <f t="shared" si="21"/>
        <v>0.40055045871559641</v>
      </c>
      <c r="L74" s="6">
        <f t="shared" si="22"/>
        <v>13.351681957186546</v>
      </c>
      <c r="M74" s="6">
        <f t="shared" si="23"/>
        <v>0.66758409785932726</v>
      </c>
      <c r="N74" s="7">
        <f t="shared" si="24"/>
        <v>19.199824096893309</v>
      </c>
      <c r="O74" s="7">
        <f t="shared" si="25"/>
        <v>0.95999120484466549</v>
      </c>
      <c r="P74" s="7">
        <f t="shared" si="26"/>
        <v>30.399721486747744</v>
      </c>
      <c r="Q74" s="7">
        <f t="shared" si="27"/>
        <v>1.5199860743373872</v>
      </c>
      <c r="R74" s="7">
        <f t="shared" si="28"/>
        <v>38.399648193786618</v>
      </c>
      <c r="S74" s="7">
        <f t="shared" si="29"/>
        <v>1.919982409689331</v>
      </c>
    </row>
    <row r="75" spans="2:19" x14ac:dyDescent="0.35">
      <c r="B75" t="s">
        <v>75</v>
      </c>
      <c r="C75" t="s">
        <v>63</v>
      </c>
      <c r="D75">
        <v>40</v>
      </c>
      <c r="E75" t="s">
        <v>21</v>
      </c>
      <c r="F75" s="19">
        <f t="shared" si="19"/>
        <v>0.18191666666666667</v>
      </c>
      <c r="G75" s="5">
        <f t="shared" si="30"/>
        <v>6.6053941666666676</v>
      </c>
      <c r="J75" s="6">
        <f t="shared" si="20"/>
        <v>24.033027522935779</v>
      </c>
      <c r="K75" s="6">
        <f t="shared" si="21"/>
        <v>1.2016513761467889</v>
      </c>
      <c r="L75" s="6">
        <f t="shared" si="22"/>
        <v>40.055045871559635</v>
      </c>
      <c r="M75" s="6">
        <f t="shared" si="23"/>
        <v>2.0027522935779816</v>
      </c>
      <c r="N75" s="7">
        <f t="shared" si="24"/>
        <v>57.59947229067992</v>
      </c>
      <c r="O75" s="7">
        <f t="shared" si="25"/>
        <v>2.8799736145339958</v>
      </c>
      <c r="P75" s="7">
        <f t="shared" si="26"/>
        <v>91.19916446024321</v>
      </c>
      <c r="Q75" s="7">
        <f t="shared" si="27"/>
        <v>4.5599582230121607</v>
      </c>
      <c r="R75" s="7">
        <f t="shared" si="28"/>
        <v>115.19894458135984</v>
      </c>
      <c r="S75" s="7">
        <f t="shared" si="29"/>
        <v>5.7599472290679916</v>
      </c>
    </row>
    <row r="76" spans="2:19" x14ac:dyDescent="0.35">
      <c r="B76" t="s">
        <v>76</v>
      </c>
      <c r="C76" t="s">
        <v>63</v>
      </c>
      <c r="D76">
        <v>24</v>
      </c>
      <c r="E76" t="s">
        <v>21</v>
      </c>
      <c r="F76" s="19">
        <f t="shared" si="19"/>
        <v>0.10915</v>
      </c>
      <c r="G76" s="5">
        <f t="shared" si="30"/>
        <v>3.9632365000000003</v>
      </c>
      <c r="J76" s="6">
        <f t="shared" si="20"/>
        <v>16.022018348623856</v>
      </c>
      <c r="K76" s="6">
        <f t="shared" si="21"/>
        <v>0.80110091743119283</v>
      </c>
      <c r="L76" s="6">
        <f t="shared" si="22"/>
        <v>26.703363914373092</v>
      </c>
      <c r="M76" s="6">
        <f t="shared" si="23"/>
        <v>1.3351681957186545</v>
      </c>
      <c r="N76" s="7">
        <f t="shared" si="24"/>
        <v>38.399648193786618</v>
      </c>
      <c r="O76" s="7">
        <f t="shared" si="25"/>
        <v>1.919982409689331</v>
      </c>
      <c r="P76" s="7">
        <f t="shared" si="26"/>
        <v>60.799442973495488</v>
      </c>
      <c r="Q76" s="7">
        <f t="shared" si="27"/>
        <v>3.0399721486747744</v>
      </c>
      <c r="R76" s="7">
        <f t="shared" si="28"/>
        <v>76.799296387573236</v>
      </c>
      <c r="S76" s="7">
        <f t="shared" si="29"/>
        <v>3.839964819378662</v>
      </c>
    </row>
    <row r="77" spans="2:19" x14ac:dyDescent="0.35">
      <c r="B77" t="s">
        <v>448</v>
      </c>
      <c r="C77" t="s">
        <v>63</v>
      </c>
      <c r="D77">
        <v>8</v>
      </c>
      <c r="E77" t="s">
        <v>21</v>
      </c>
      <c r="F77" s="19">
        <f t="shared" ref="F77" si="31">+D77/72000*$C$1</f>
        <v>3.6383333333333337E-2</v>
      </c>
      <c r="G77" s="5">
        <f t="shared" si="30"/>
        <v>1.3210788333333336</v>
      </c>
      <c r="J77" s="6">
        <f t="shared" si="20"/>
        <v>20.027522935779817</v>
      </c>
      <c r="K77" s="6">
        <f t="shared" si="21"/>
        <v>1.0013761467889908</v>
      </c>
      <c r="L77" s="6">
        <f t="shared" si="22"/>
        <v>33.379204892966364</v>
      </c>
      <c r="M77" s="6">
        <f t="shared" si="23"/>
        <v>1.6689602446483183</v>
      </c>
      <c r="N77" s="7">
        <f t="shared" si="24"/>
        <v>47.999560242233272</v>
      </c>
      <c r="O77" s="7">
        <f t="shared" si="25"/>
        <v>2.3999780121116636</v>
      </c>
      <c r="P77" s="7">
        <f t="shared" si="26"/>
        <v>75.999303716869349</v>
      </c>
      <c r="Q77" s="7">
        <f t="shared" si="27"/>
        <v>3.7999651858434675</v>
      </c>
      <c r="R77" s="7">
        <f t="shared" si="28"/>
        <v>95.999120484466545</v>
      </c>
      <c r="S77" s="7">
        <f t="shared" si="29"/>
        <v>4.7999560242233272</v>
      </c>
    </row>
    <row r="78" spans="2:19" x14ac:dyDescent="0.35">
      <c r="F78" s="19"/>
      <c r="J78" s="6">
        <f t="shared" si="20"/>
        <v>16.022018348623856</v>
      </c>
      <c r="K78" s="6">
        <f t="shared" si="21"/>
        <v>0.80110091743119283</v>
      </c>
      <c r="L78" s="6">
        <f t="shared" si="22"/>
        <v>26.703363914373092</v>
      </c>
      <c r="M78" s="6">
        <f t="shared" si="23"/>
        <v>1.3351681957186545</v>
      </c>
      <c r="N78" s="7">
        <f t="shared" si="24"/>
        <v>38.399648193786618</v>
      </c>
      <c r="O78" s="7">
        <f t="shared" si="25"/>
        <v>1.919982409689331</v>
      </c>
      <c r="P78" s="7">
        <f t="shared" si="26"/>
        <v>60.799442973495488</v>
      </c>
      <c r="Q78" s="7">
        <f t="shared" si="27"/>
        <v>3.0399721486747744</v>
      </c>
      <c r="R78" s="7">
        <f t="shared" si="28"/>
        <v>76.799296387573236</v>
      </c>
      <c r="S78" s="7">
        <f t="shared" si="29"/>
        <v>3.839964819378662</v>
      </c>
    </row>
    <row r="79" spans="2:19" x14ac:dyDescent="0.35">
      <c r="J79" s="6">
        <f t="shared" si="20"/>
        <v>20.027522935779817</v>
      </c>
      <c r="K79" s="6">
        <f t="shared" si="21"/>
        <v>1.0013761467889908</v>
      </c>
      <c r="L79" s="6">
        <f t="shared" si="22"/>
        <v>33.379204892966364</v>
      </c>
      <c r="M79" s="6">
        <f t="shared" si="23"/>
        <v>1.6689602446483183</v>
      </c>
      <c r="N79" s="7">
        <f t="shared" si="24"/>
        <v>47.999560242233272</v>
      </c>
      <c r="O79" s="7">
        <f t="shared" si="25"/>
        <v>2.3999780121116636</v>
      </c>
      <c r="P79" s="7">
        <f t="shared" si="26"/>
        <v>75.999303716869349</v>
      </c>
      <c r="Q79" s="7">
        <f t="shared" si="27"/>
        <v>3.7999651858434675</v>
      </c>
      <c r="R79" s="7">
        <f t="shared" si="28"/>
        <v>95.999120484466545</v>
      </c>
      <c r="S79" s="7">
        <f t="shared" si="29"/>
        <v>4.7999560242233272</v>
      </c>
    </row>
    <row r="80" spans="2:19" ht="15" thickBot="1" x14ac:dyDescent="0.4">
      <c r="J80" s="6">
        <f t="shared" si="20"/>
        <v>20.027522935779817</v>
      </c>
      <c r="K80" s="6">
        <f t="shared" si="21"/>
        <v>1.0013761467889908</v>
      </c>
      <c r="L80" s="6">
        <f t="shared" si="22"/>
        <v>33.379204892966364</v>
      </c>
      <c r="M80" s="6">
        <f t="shared" si="23"/>
        <v>1.6689602446483183</v>
      </c>
      <c r="N80" s="7">
        <f t="shared" si="24"/>
        <v>47.999560242233272</v>
      </c>
      <c r="O80" s="7">
        <f t="shared" si="25"/>
        <v>2.3999780121116636</v>
      </c>
      <c r="P80" s="7">
        <f t="shared" si="26"/>
        <v>75.999303716869349</v>
      </c>
      <c r="Q80" s="7">
        <f t="shared" si="27"/>
        <v>3.7999651858434675</v>
      </c>
      <c r="R80" s="7">
        <f t="shared" si="28"/>
        <v>95.999120484466545</v>
      </c>
      <c r="S80" s="7">
        <f t="shared" si="29"/>
        <v>4.7999560242233272</v>
      </c>
    </row>
    <row r="81" spans="2:19" ht="15" thickBot="1" x14ac:dyDescent="0.4">
      <c r="B81" s="2" t="s">
        <v>78</v>
      </c>
      <c r="F81" s="19"/>
      <c r="J81" s="6">
        <f t="shared" si="20"/>
        <v>12.016513761467889</v>
      </c>
      <c r="K81" s="6">
        <f t="shared" si="21"/>
        <v>0.60082568807339443</v>
      </c>
      <c r="L81" s="6">
        <f t="shared" si="22"/>
        <v>20.027522935779817</v>
      </c>
      <c r="M81" s="6">
        <f t="shared" si="23"/>
        <v>1.0013761467889908</v>
      </c>
      <c r="N81" s="7">
        <f t="shared" si="24"/>
        <v>28.79973614533996</v>
      </c>
      <c r="O81" s="7">
        <f t="shared" si="25"/>
        <v>1.4399868072669979</v>
      </c>
      <c r="P81" s="7">
        <f t="shared" si="26"/>
        <v>45.599582230121605</v>
      </c>
      <c r="Q81" s="7">
        <f t="shared" si="27"/>
        <v>2.2799791115060803</v>
      </c>
      <c r="R81" s="7">
        <f t="shared" si="28"/>
        <v>57.59947229067992</v>
      </c>
      <c r="S81" s="7">
        <f t="shared" si="29"/>
        <v>2.8799736145339958</v>
      </c>
    </row>
    <row r="82" spans="2:19" x14ac:dyDescent="0.35">
      <c r="B82" t="s">
        <v>79</v>
      </c>
      <c r="C82" t="s">
        <v>434</v>
      </c>
      <c r="D82">
        <v>12</v>
      </c>
      <c r="E82" t="s">
        <v>21</v>
      </c>
      <c r="F82" s="19">
        <f t="shared" ref="F82:F131" si="32">+D82/72000*$C$1</f>
        <v>5.4574999999999999E-2</v>
      </c>
      <c r="G82" s="5">
        <f t="shared" si="30"/>
        <v>1.9816182500000001</v>
      </c>
      <c r="J82" s="6">
        <f t="shared" si="20"/>
        <v>12.016513761467889</v>
      </c>
      <c r="K82" s="6">
        <f t="shared" si="21"/>
        <v>0.60082568807339443</v>
      </c>
      <c r="L82" s="6">
        <f t="shared" si="22"/>
        <v>20.027522935779817</v>
      </c>
      <c r="M82" s="6">
        <f t="shared" si="23"/>
        <v>1.0013761467889908</v>
      </c>
      <c r="N82" s="7">
        <f t="shared" si="24"/>
        <v>28.79973614533996</v>
      </c>
      <c r="O82" s="7">
        <f t="shared" si="25"/>
        <v>1.4399868072669979</v>
      </c>
      <c r="P82" s="7">
        <f t="shared" si="26"/>
        <v>45.599582230121605</v>
      </c>
      <c r="Q82" s="7">
        <f t="shared" si="27"/>
        <v>2.2799791115060803</v>
      </c>
      <c r="R82" s="7">
        <f t="shared" si="28"/>
        <v>57.59947229067992</v>
      </c>
      <c r="S82" s="7">
        <f t="shared" si="29"/>
        <v>2.8799736145339958</v>
      </c>
    </row>
    <row r="83" spans="2:19" x14ac:dyDescent="0.35">
      <c r="B83" t="s">
        <v>80</v>
      </c>
      <c r="C83" t="s">
        <v>0</v>
      </c>
      <c r="D83">
        <v>12</v>
      </c>
      <c r="E83" t="s">
        <v>21</v>
      </c>
      <c r="F83" s="19">
        <f t="shared" si="32"/>
        <v>5.4574999999999999E-2</v>
      </c>
      <c r="G83" s="5">
        <f t="shared" si="30"/>
        <v>1.9816182500000001</v>
      </c>
      <c r="J83" s="6">
        <f t="shared" si="20"/>
        <v>2.002752293577982</v>
      </c>
      <c r="K83" s="6">
        <f t="shared" si="21"/>
        <v>0.1001376146788991</v>
      </c>
      <c r="L83" s="6">
        <f t="shared" si="22"/>
        <v>3.3379204892966365</v>
      </c>
      <c r="M83" s="6">
        <f t="shared" si="23"/>
        <v>0.16689602446483182</v>
      </c>
      <c r="N83" s="7">
        <f t="shared" si="24"/>
        <v>4.7999560242233272</v>
      </c>
      <c r="O83" s="7">
        <f t="shared" si="25"/>
        <v>0.23999780121116637</v>
      </c>
      <c r="P83" s="7">
        <f t="shared" si="26"/>
        <v>7.599930371686936</v>
      </c>
      <c r="Q83" s="7">
        <f t="shared" si="27"/>
        <v>0.3799965185843468</v>
      </c>
      <c r="R83" s="7">
        <f t="shared" si="28"/>
        <v>9.5999120484466545</v>
      </c>
      <c r="S83" s="7">
        <f t="shared" si="29"/>
        <v>0.47999560242233275</v>
      </c>
    </row>
    <row r="84" spans="2:19" x14ac:dyDescent="0.35">
      <c r="B84" t="s">
        <v>81</v>
      </c>
      <c r="C84" t="s">
        <v>0</v>
      </c>
      <c r="D84">
        <v>8</v>
      </c>
      <c r="E84" t="s">
        <v>21</v>
      </c>
      <c r="F84" s="19">
        <f t="shared" si="32"/>
        <v>3.6383333333333337E-2</v>
      </c>
      <c r="G84" s="5">
        <f t="shared" si="30"/>
        <v>1.3210788333333336</v>
      </c>
      <c r="J84" s="6">
        <f t="shared" si="20"/>
        <v>10.013761467889909</v>
      </c>
      <c r="K84" s="6">
        <f t="shared" si="21"/>
        <v>0.50068807339449539</v>
      </c>
      <c r="L84" s="6">
        <f t="shared" si="22"/>
        <v>16.689602446483182</v>
      </c>
      <c r="M84" s="6">
        <f t="shared" si="23"/>
        <v>0.83448012232415913</v>
      </c>
      <c r="N84" s="7">
        <f t="shared" si="24"/>
        <v>23.999780121116636</v>
      </c>
      <c r="O84" s="7">
        <f t="shared" si="25"/>
        <v>1.1999890060558318</v>
      </c>
      <c r="P84" s="7">
        <f t="shared" si="26"/>
        <v>37.999651858434675</v>
      </c>
      <c r="Q84" s="7">
        <f t="shared" si="27"/>
        <v>1.8999825929217338</v>
      </c>
      <c r="R84" s="7">
        <f t="shared" si="28"/>
        <v>47.999560242233272</v>
      </c>
      <c r="S84" s="7">
        <f t="shared" si="29"/>
        <v>2.3999780121116636</v>
      </c>
    </row>
    <row r="85" spans="2:19" x14ac:dyDescent="0.35">
      <c r="B85" t="s">
        <v>451</v>
      </c>
      <c r="C85" t="s">
        <v>0</v>
      </c>
      <c r="D85">
        <v>24</v>
      </c>
      <c r="E85" t="s">
        <v>21</v>
      </c>
      <c r="F85" s="19">
        <f t="shared" si="32"/>
        <v>0.10915</v>
      </c>
      <c r="G85" s="5">
        <f t="shared" si="30"/>
        <v>3.9632365000000003</v>
      </c>
      <c r="J85" s="6">
        <f t="shared" si="20"/>
        <v>16.022018348623856</v>
      </c>
      <c r="K85" s="6">
        <f t="shared" si="21"/>
        <v>0.80110091743119283</v>
      </c>
      <c r="L85" s="6">
        <f t="shared" si="22"/>
        <v>26.703363914373092</v>
      </c>
      <c r="M85" s="6">
        <f t="shared" si="23"/>
        <v>1.3351681957186545</v>
      </c>
      <c r="N85" s="7">
        <f t="shared" si="24"/>
        <v>38.399648193786618</v>
      </c>
      <c r="O85" s="7">
        <f t="shared" si="25"/>
        <v>1.919982409689331</v>
      </c>
      <c r="P85" s="7">
        <f t="shared" si="26"/>
        <v>60.799442973495488</v>
      </c>
      <c r="Q85" s="7">
        <f t="shared" si="27"/>
        <v>3.0399721486747744</v>
      </c>
      <c r="R85" s="7">
        <f t="shared" si="28"/>
        <v>76.799296387573236</v>
      </c>
      <c r="S85" s="7">
        <f t="shared" si="29"/>
        <v>3.839964819378662</v>
      </c>
    </row>
    <row r="86" spans="2:19" x14ac:dyDescent="0.35">
      <c r="B86" t="s">
        <v>82</v>
      </c>
      <c r="C86" t="s">
        <v>0</v>
      </c>
      <c r="D86">
        <v>16</v>
      </c>
      <c r="E86" t="s">
        <v>21</v>
      </c>
      <c r="F86" s="19">
        <f t="shared" si="32"/>
        <v>7.2766666666666674E-2</v>
      </c>
      <c r="G86" s="5">
        <f t="shared" si="30"/>
        <v>2.6421576666666673</v>
      </c>
      <c r="J86" s="6">
        <f t="shared" si="20"/>
        <v>10.013761467889909</v>
      </c>
      <c r="K86" s="6">
        <f t="shared" si="21"/>
        <v>0.50068807339449539</v>
      </c>
      <c r="L86" s="6">
        <f t="shared" si="22"/>
        <v>16.689602446483182</v>
      </c>
      <c r="M86" s="6">
        <f t="shared" si="23"/>
        <v>0.83448012232415913</v>
      </c>
      <c r="N86" s="7">
        <f t="shared" si="24"/>
        <v>23.999780121116636</v>
      </c>
      <c r="O86" s="7">
        <f t="shared" si="25"/>
        <v>1.1999890060558318</v>
      </c>
      <c r="P86" s="7">
        <f t="shared" si="26"/>
        <v>37.999651858434675</v>
      </c>
      <c r="Q86" s="7">
        <f t="shared" si="27"/>
        <v>1.8999825929217338</v>
      </c>
      <c r="R86" s="7">
        <f t="shared" si="28"/>
        <v>47.999560242233272</v>
      </c>
      <c r="S86" s="7">
        <f t="shared" si="29"/>
        <v>2.3999780121116636</v>
      </c>
    </row>
    <row r="87" spans="2:19" x14ac:dyDescent="0.35">
      <c r="B87" t="s">
        <v>83</v>
      </c>
      <c r="C87" t="s">
        <v>0</v>
      </c>
      <c r="D87">
        <v>20</v>
      </c>
      <c r="E87" t="s">
        <v>21</v>
      </c>
      <c r="F87" s="19">
        <f t="shared" si="32"/>
        <v>9.0958333333333335E-2</v>
      </c>
      <c r="G87" s="5">
        <f t="shared" si="30"/>
        <v>3.3026970833333338</v>
      </c>
      <c r="J87" s="6">
        <f t="shared" si="20"/>
        <v>250.3440366972477</v>
      </c>
      <c r="K87" s="6">
        <f t="shared" si="21"/>
        <v>12.517201834862385</v>
      </c>
      <c r="L87" s="6">
        <f t="shared" si="22"/>
        <v>417.24006116207948</v>
      </c>
      <c r="M87" s="6">
        <f t="shared" si="23"/>
        <v>20.862003058103973</v>
      </c>
      <c r="N87" s="7">
        <f t="shared" si="24"/>
        <v>599.99450302791581</v>
      </c>
      <c r="O87" s="7">
        <f t="shared" si="25"/>
        <v>29.99972515139579</v>
      </c>
      <c r="P87" s="7">
        <f t="shared" si="26"/>
        <v>949.99129646086681</v>
      </c>
      <c r="Q87" s="7">
        <f t="shared" si="27"/>
        <v>47.499564823043343</v>
      </c>
      <c r="R87" s="7">
        <f t="shared" si="28"/>
        <v>1199.9890060558316</v>
      </c>
      <c r="S87" s="7">
        <f t="shared" si="29"/>
        <v>59.99945030279158</v>
      </c>
    </row>
    <row r="88" spans="2:19" x14ac:dyDescent="0.35">
      <c r="B88" t="s">
        <v>84</v>
      </c>
      <c r="C88" t="s">
        <v>0</v>
      </c>
      <c r="D88">
        <v>16</v>
      </c>
      <c r="E88" t="s">
        <v>21</v>
      </c>
      <c r="F88" s="19">
        <f t="shared" si="32"/>
        <v>7.2766666666666674E-2</v>
      </c>
      <c r="G88" s="5">
        <f t="shared" si="30"/>
        <v>2.6421576666666673</v>
      </c>
      <c r="J88" s="6">
        <f t="shared" si="20"/>
        <v>125.17201834862385</v>
      </c>
      <c r="K88" s="6">
        <f t="shared" si="21"/>
        <v>6.2586009174311927</v>
      </c>
      <c r="L88" s="6">
        <f t="shared" si="22"/>
        <v>208.62003058103974</v>
      </c>
      <c r="M88" s="6">
        <f t="shared" si="23"/>
        <v>10.431001529051986</v>
      </c>
      <c r="N88" s="7">
        <f t="shared" si="24"/>
        <v>299.99725151395791</v>
      </c>
      <c r="O88" s="7">
        <f t="shared" si="25"/>
        <v>14.999862575697895</v>
      </c>
      <c r="P88" s="7">
        <f t="shared" si="26"/>
        <v>474.9956482304334</v>
      </c>
      <c r="Q88" s="7">
        <f t="shared" si="27"/>
        <v>23.749782411521672</v>
      </c>
      <c r="R88" s="7">
        <f t="shared" si="28"/>
        <v>599.99450302791581</v>
      </c>
      <c r="S88" s="7">
        <f t="shared" si="29"/>
        <v>29.99972515139579</v>
      </c>
    </row>
    <row r="89" spans="2:19" x14ac:dyDescent="0.35">
      <c r="B89" t="s">
        <v>85</v>
      </c>
      <c r="C89" t="s">
        <v>0</v>
      </c>
      <c r="D89">
        <v>20</v>
      </c>
      <c r="E89" t="s">
        <v>21</v>
      </c>
      <c r="F89" s="19">
        <f t="shared" si="32"/>
        <v>9.0958333333333335E-2</v>
      </c>
      <c r="G89" s="5">
        <f t="shared" si="30"/>
        <v>3.3026970833333338</v>
      </c>
      <c r="J89" s="6">
        <f t="shared" si="20"/>
        <v>200.27522935779817</v>
      </c>
      <c r="K89" s="6">
        <f t="shared" si="21"/>
        <v>10.013761467889909</v>
      </c>
      <c r="L89" s="6">
        <f t="shared" si="22"/>
        <v>333.79204892966362</v>
      </c>
      <c r="M89" s="6">
        <f t="shared" si="23"/>
        <v>16.689602446483182</v>
      </c>
      <c r="N89" s="7">
        <f t="shared" si="24"/>
        <v>479.99560242233264</v>
      </c>
      <c r="O89" s="7">
        <f t="shared" si="25"/>
        <v>23.999780121116633</v>
      </c>
      <c r="P89" s="7">
        <f t="shared" si="26"/>
        <v>759.99303716869349</v>
      </c>
      <c r="Q89" s="7">
        <f t="shared" si="27"/>
        <v>37.999651858434675</v>
      </c>
      <c r="R89" s="7">
        <f t="shared" si="28"/>
        <v>959.99120484466528</v>
      </c>
      <c r="S89" s="7">
        <f t="shared" si="29"/>
        <v>47.999560242233265</v>
      </c>
    </row>
    <row r="90" spans="2:19" x14ac:dyDescent="0.35">
      <c r="B90" t="s">
        <v>86</v>
      </c>
      <c r="C90" t="s">
        <v>0</v>
      </c>
      <c r="D90">
        <v>20</v>
      </c>
      <c r="E90" t="s">
        <v>21</v>
      </c>
      <c r="F90" s="19">
        <f t="shared" si="32"/>
        <v>9.0958333333333335E-2</v>
      </c>
      <c r="G90" s="5">
        <f t="shared" si="30"/>
        <v>3.3026970833333338</v>
      </c>
      <c r="J90" s="6">
        <f t="shared" si="20"/>
        <v>100.13761467889908</v>
      </c>
      <c r="K90" s="6">
        <f t="shared" si="21"/>
        <v>5.0068807339449544</v>
      </c>
      <c r="L90" s="6">
        <f t="shared" si="22"/>
        <v>166.89602446483181</v>
      </c>
      <c r="M90" s="6">
        <f t="shared" si="23"/>
        <v>8.3448012232415909</v>
      </c>
      <c r="N90" s="7">
        <f t="shared" si="24"/>
        <v>239.99780121116632</v>
      </c>
      <c r="O90" s="7">
        <f t="shared" si="25"/>
        <v>11.999890060558316</v>
      </c>
      <c r="P90" s="7">
        <f t="shared" si="26"/>
        <v>379.99651858434675</v>
      </c>
      <c r="Q90" s="7">
        <f t="shared" si="27"/>
        <v>18.999825929217337</v>
      </c>
      <c r="R90" s="7">
        <f t="shared" si="28"/>
        <v>479.99560242233264</v>
      </c>
      <c r="S90" s="7">
        <f t="shared" si="29"/>
        <v>23.999780121116633</v>
      </c>
    </row>
    <row r="91" spans="2:19" x14ac:dyDescent="0.35">
      <c r="B91" t="s">
        <v>87</v>
      </c>
      <c r="C91" t="s">
        <v>0</v>
      </c>
      <c r="D91">
        <v>12</v>
      </c>
      <c r="E91" t="s">
        <v>21</v>
      </c>
      <c r="F91" s="19">
        <f t="shared" si="32"/>
        <v>5.4574999999999999E-2</v>
      </c>
      <c r="G91" s="5">
        <f t="shared" si="30"/>
        <v>1.9816182500000001</v>
      </c>
      <c r="J91" s="6">
        <f t="shared" si="20"/>
        <v>200.27522935779817</v>
      </c>
      <c r="K91" s="6">
        <f t="shared" si="21"/>
        <v>10.013761467889909</v>
      </c>
      <c r="L91" s="6">
        <f t="shared" si="22"/>
        <v>333.79204892966362</v>
      </c>
      <c r="M91" s="6">
        <f t="shared" si="23"/>
        <v>16.689602446483182</v>
      </c>
      <c r="N91" s="7">
        <f t="shared" si="24"/>
        <v>479.99560242233264</v>
      </c>
      <c r="O91" s="7">
        <f t="shared" si="25"/>
        <v>23.999780121116633</v>
      </c>
      <c r="P91" s="7">
        <f t="shared" si="26"/>
        <v>759.99303716869349</v>
      </c>
      <c r="Q91" s="7">
        <f t="shared" si="27"/>
        <v>37.999651858434675</v>
      </c>
      <c r="R91" s="7">
        <f t="shared" si="28"/>
        <v>959.99120484466528</v>
      </c>
      <c r="S91" s="7">
        <f t="shared" si="29"/>
        <v>47.999560242233265</v>
      </c>
    </row>
    <row r="92" spans="2:19" x14ac:dyDescent="0.35">
      <c r="B92" t="s">
        <v>88</v>
      </c>
      <c r="C92" t="s">
        <v>0</v>
      </c>
      <c r="D92">
        <v>12</v>
      </c>
      <c r="E92" t="s">
        <v>21</v>
      </c>
      <c r="F92" s="19">
        <f t="shared" si="32"/>
        <v>5.4574999999999999E-2</v>
      </c>
      <c r="G92" s="5">
        <f t="shared" si="30"/>
        <v>1.9816182500000001</v>
      </c>
      <c r="J92" s="6">
        <f t="shared" si="20"/>
        <v>100.13761467889908</v>
      </c>
      <c r="K92" s="6">
        <f t="shared" si="21"/>
        <v>5.0068807339449544</v>
      </c>
      <c r="L92" s="6">
        <f t="shared" si="22"/>
        <v>166.89602446483181</v>
      </c>
      <c r="M92" s="6">
        <f t="shared" si="23"/>
        <v>8.3448012232415909</v>
      </c>
      <c r="N92" s="7">
        <f t="shared" si="24"/>
        <v>239.99780121116632</v>
      </c>
      <c r="O92" s="7">
        <f t="shared" si="25"/>
        <v>11.999890060558316</v>
      </c>
      <c r="P92" s="7">
        <f t="shared" si="26"/>
        <v>379.99651858434675</v>
      </c>
      <c r="Q92" s="7">
        <f t="shared" si="27"/>
        <v>18.999825929217337</v>
      </c>
      <c r="R92" s="7">
        <f t="shared" si="28"/>
        <v>479.99560242233264</v>
      </c>
      <c r="S92" s="7">
        <f t="shared" si="29"/>
        <v>23.999780121116633</v>
      </c>
    </row>
    <row r="93" spans="2:19" x14ac:dyDescent="0.35">
      <c r="B93" t="s">
        <v>452</v>
      </c>
      <c r="C93" t="s">
        <v>435</v>
      </c>
      <c r="D93">
        <v>2</v>
      </c>
      <c r="E93" t="s">
        <v>21</v>
      </c>
      <c r="F93" s="19">
        <f t="shared" si="32"/>
        <v>9.0958333333333342E-3</v>
      </c>
      <c r="G93" s="5">
        <f t="shared" si="30"/>
        <v>0.33026970833333341</v>
      </c>
      <c r="J93" s="6">
        <f t="shared" si="20"/>
        <v>60.082568807339456</v>
      </c>
      <c r="K93" s="6">
        <f t="shared" si="21"/>
        <v>3.0041284403669728</v>
      </c>
      <c r="L93" s="6">
        <f t="shared" si="22"/>
        <v>100.1376146788991</v>
      </c>
      <c r="M93" s="6">
        <f t="shared" si="23"/>
        <v>5.0068807339449553</v>
      </c>
      <c r="N93" s="7">
        <f t="shared" si="24"/>
        <v>143.99868072669983</v>
      </c>
      <c r="O93" s="7">
        <f t="shared" si="25"/>
        <v>7.1999340363349917</v>
      </c>
      <c r="P93" s="7">
        <f t="shared" si="26"/>
        <v>227.99791115060808</v>
      </c>
      <c r="Q93" s="7">
        <f t="shared" si="27"/>
        <v>11.399895557530403</v>
      </c>
      <c r="R93" s="7">
        <f t="shared" si="28"/>
        <v>287.99736145339966</v>
      </c>
      <c r="S93" s="7">
        <f t="shared" si="29"/>
        <v>14.399868072669983</v>
      </c>
    </row>
    <row r="94" spans="2:19" x14ac:dyDescent="0.35">
      <c r="B94" t="s">
        <v>89</v>
      </c>
      <c r="C94" t="s">
        <v>0</v>
      </c>
      <c r="D94">
        <v>10</v>
      </c>
      <c r="E94" t="s">
        <v>21</v>
      </c>
      <c r="F94" s="19">
        <f t="shared" si="32"/>
        <v>4.5479166666666668E-2</v>
      </c>
      <c r="G94" s="5">
        <f t="shared" si="30"/>
        <v>1.6513485416666669</v>
      </c>
      <c r="J94" s="6">
        <f t="shared" si="20"/>
        <v>30.041284403669728</v>
      </c>
      <c r="K94" s="6">
        <f t="shared" si="21"/>
        <v>1.5020642201834864</v>
      </c>
      <c r="L94" s="6">
        <f t="shared" si="22"/>
        <v>50.068807339449549</v>
      </c>
      <c r="M94" s="6">
        <f t="shared" si="23"/>
        <v>2.5034403669724776</v>
      </c>
      <c r="N94" s="7">
        <f t="shared" si="24"/>
        <v>71.999340363349916</v>
      </c>
      <c r="O94" s="7">
        <f t="shared" si="25"/>
        <v>3.5999670181674959</v>
      </c>
      <c r="P94" s="7">
        <f t="shared" si="26"/>
        <v>113.99895557530404</v>
      </c>
      <c r="Q94" s="7">
        <f t="shared" si="27"/>
        <v>5.6999477787652015</v>
      </c>
      <c r="R94" s="7">
        <f t="shared" si="28"/>
        <v>143.99868072669983</v>
      </c>
      <c r="S94" s="7">
        <f t="shared" si="29"/>
        <v>7.1999340363349917</v>
      </c>
    </row>
    <row r="95" spans="2:19" x14ac:dyDescent="0.35">
      <c r="B95" t="s">
        <v>453</v>
      </c>
      <c r="C95" t="s">
        <v>0</v>
      </c>
      <c r="D95">
        <v>16</v>
      </c>
      <c r="E95" t="s">
        <v>21</v>
      </c>
      <c r="F95" s="19">
        <f t="shared" si="32"/>
        <v>7.2766666666666674E-2</v>
      </c>
      <c r="G95" s="5">
        <f t="shared" si="30"/>
        <v>2.6421576666666673</v>
      </c>
      <c r="J95" s="6">
        <f t="shared" si="20"/>
        <v>16.022018348623856</v>
      </c>
      <c r="K95" s="6">
        <f t="shared" si="21"/>
        <v>0.80110091743119283</v>
      </c>
      <c r="L95" s="6">
        <f t="shared" si="22"/>
        <v>26.703363914373092</v>
      </c>
      <c r="M95" s="6">
        <f t="shared" si="23"/>
        <v>1.3351681957186545</v>
      </c>
      <c r="N95" s="7">
        <f t="shared" si="24"/>
        <v>38.399648193786618</v>
      </c>
      <c r="O95" s="7">
        <f t="shared" si="25"/>
        <v>1.919982409689331</v>
      </c>
      <c r="P95" s="7">
        <f t="shared" si="26"/>
        <v>60.799442973495488</v>
      </c>
      <c r="Q95" s="7">
        <f t="shared" si="27"/>
        <v>3.0399721486747744</v>
      </c>
      <c r="R95" s="7">
        <f t="shared" si="28"/>
        <v>76.799296387573236</v>
      </c>
      <c r="S95" s="7">
        <f t="shared" si="29"/>
        <v>3.839964819378662</v>
      </c>
    </row>
    <row r="96" spans="2:19" x14ac:dyDescent="0.35">
      <c r="B96" t="s">
        <v>454</v>
      </c>
      <c r="C96" t="s">
        <v>0</v>
      </c>
      <c r="D96">
        <v>10</v>
      </c>
      <c r="E96" t="s">
        <v>21</v>
      </c>
      <c r="F96" s="19">
        <f t="shared" si="32"/>
        <v>4.5479166666666668E-2</v>
      </c>
      <c r="G96" s="5">
        <f t="shared" si="30"/>
        <v>1.6513485416666669</v>
      </c>
      <c r="J96" s="6">
        <f t="shared" si="20"/>
        <v>10.013761467889909</v>
      </c>
      <c r="K96" s="6">
        <f t="shared" si="21"/>
        <v>0.50068807339449539</v>
      </c>
      <c r="L96" s="6">
        <f t="shared" si="22"/>
        <v>16.689602446483182</v>
      </c>
      <c r="M96" s="6">
        <f t="shared" si="23"/>
        <v>0.83448012232415913</v>
      </c>
      <c r="N96" s="7">
        <f t="shared" si="24"/>
        <v>23.999780121116636</v>
      </c>
      <c r="O96" s="7">
        <f t="shared" si="25"/>
        <v>1.1999890060558318</v>
      </c>
      <c r="P96" s="7">
        <f t="shared" si="26"/>
        <v>37.999651858434675</v>
      </c>
      <c r="Q96" s="7">
        <f t="shared" si="27"/>
        <v>1.8999825929217338</v>
      </c>
      <c r="R96" s="7">
        <f t="shared" si="28"/>
        <v>47.999560242233272</v>
      </c>
      <c r="S96" s="7">
        <f t="shared" si="29"/>
        <v>2.3999780121116636</v>
      </c>
    </row>
    <row r="97" spans="2:19" x14ac:dyDescent="0.35">
      <c r="B97" t="s">
        <v>90</v>
      </c>
      <c r="C97" t="s">
        <v>91</v>
      </c>
      <c r="D97">
        <v>250</v>
      </c>
      <c r="E97" t="s">
        <v>21</v>
      </c>
      <c r="F97" s="19">
        <f t="shared" si="32"/>
        <v>1.1369791666666667</v>
      </c>
      <c r="G97" s="5">
        <f t="shared" si="30"/>
        <v>41.283713541666671</v>
      </c>
      <c r="J97" s="6">
        <f t="shared" si="20"/>
        <v>60.082568807339456</v>
      </c>
      <c r="K97" s="6">
        <f t="shared" si="21"/>
        <v>3.0041284403669728</v>
      </c>
      <c r="L97" s="6">
        <f t="shared" si="22"/>
        <v>100.1376146788991</v>
      </c>
      <c r="M97" s="6">
        <f t="shared" si="23"/>
        <v>5.0068807339449553</v>
      </c>
      <c r="N97" s="7">
        <f t="shared" si="24"/>
        <v>143.99868072669983</v>
      </c>
      <c r="O97" s="7">
        <f t="shared" si="25"/>
        <v>7.1999340363349917</v>
      </c>
      <c r="P97" s="7">
        <f t="shared" si="26"/>
        <v>227.99791115060808</v>
      </c>
      <c r="Q97" s="7">
        <f t="shared" si="27"/>
        <v>11.399895557530403</v>
      </c>
      <c r="R97" s="7">
        <f t="shared" si="28"/>
        <v>287.99736145339966</v>
      </c>
      <c r="S97" s="7">
        <f t="shared" si="29"/>
        <v>14.399868072669983</v>
      </c>
    </row>
    <row r="98" spans="2:19" x14ac:dyDescent="0.35">
      <c r="B98" t="s">
        <v>92</v>
      </c>
      <c r="C98" t="s">
        <v>91</v>
      </c>
      <c r="D98">
        <v>125</v>
      </c>
      <c r="E98" t="s">
        <v>21</v>
      </c>
      <c r="F98" s="19">
        <f t="shared" si="32"/>
        <v>0.56848958333333333</v>
      </c>
      <c r="G98" s="5">
        <f t="shared" si="30"/>
        <v>20.641856770833336</v>
      </c>
      <c r="J98" s="6">
        <f t="shared" si="20"/>
        <v>20.027522935779817</v>
      </c>
      <c r="K98" s="6">
        <f t="shared" si="21"/>
        <v>1.0013761467889908</v>
      </c>
      <c r="L98" s="6">
        <f t="shared" si="22"/>
        <v>33.379204892966364</v>
      </c>
      <c r="M98" s="6">
        <f t="shared" si="23"/>
        <v>1.6689602446483183</v>
      </c>
      <c r="N98" s="7">
        <f t="shared" si="24"/>
        <v>47.999560242233272</v>
      </c>
      <c r="O98" s="7">
        <f t="shared" si="25"/>
        <v>2.3999780121116636</v>
      </c>
      <c r="P98" s="7">
        <f t="shared" si="26"/>
        <v>75.999303716869349</v>
      </c>
      <c r="Q98" s="7">
        <f t="shared" si="27"/>
        <v>3.7999651858434675</v>
      </c>
      <c r="R98" s="7">
        <f t="shared" si="28"/>
        <v>95.999120484466545</v>
      </c>
      <c r="S98" s="7">
        <f t="shared" si="29"/>
        <v>4.7999560242233272</v>
      </c>
    </row>
    <row r="99" spans="2:19" x14ac:dyDescent="0.35">
      <c r="B99" t="s">
        <v>93</v>
      </c>
      <c r="C99" t="s">
        <v>91</v>
      </c>
      <c r="D99">
        <v>200</v>
      </c>
      <c r="E99" t="s">
        <v>21</v>
      </c>
      <c r="F99" s="19">
        <f t="shared" si="32"/>
        <v>0.9095833333333333</v>
      </c>
      <c r="G99" s="5">
        <f t="shared" si="30"/>
        <v>33.026970833333337</v>
      </c>
      <c r="J99" s="6">
        <f t="shared" si="20"/>
        <v>24.033027522935779</v>
      </c>
      <c r="K99" s="6">
        <f t="shared" si="21"/>
        <v>1.2016513761467889</v>
      </c>
      <c r="L99" s="6">
        <f t="shared" si="22"/>
        <v>40.055045871559635</v>
      </c>
      <c r="M99" s="6">
        <f t="shared" si="23"/>
        <v>2.0027522935779816</v>
      </c>
      <c r="N99" s="7">
        <f t="shared" si="24"/>
        <v>57.59947229067992</v>
      </c>
      <c r="O99" s="7">
        <f t="shared" si="25"/>
        <v>2.8799736145339958</v>
      </c>
      <c r="P99" s="7">
        <f t="shared" si="26"/>
        <v>91.19916446024321</v>
      </c>
      <c r="Q99" s="7">
        <f t="shared" si="27"/>
        <v>4.5599582230121607</v>
      </c>
      <c r="R99" s="7">
        <f t="shared" si="28"/>
        <v>115.19894458135984</v>
      </c>
      <c r="S99" s="7">
        <f t="shared" si="29"/>
        <v>5.7599472290679916</v>
      </c>
    </row>
    <row r="100" spans="2:19" x14ac:dyDescent="0.35">
      <c r="B100" t="s">
        <v>94</v>
      </c>
      <c r="C100" t="s">
        <v>91</v>
      </c>
      <c r="D100">
        <v>100</v>
      </c>
      <c r="E100" t="s">
        <v>21</v>
      </c>
      <c r="F100" s="19">
        <f t="shared" si="32"/>
        <v>0.45479166666666665</v>
      </c>
      <c r="G100" s="5">
        <f t="shared" si="30"/>
        <v>16.513485416666668</v>
      </c>
      <c r="J100" s="6">
        <f t="shared" si="20"/>
        <v>20.027522935779817</v>
      </c>
      <c r="K100" s="6">
        <f t="shared" si="21"/>
        <v>1.0013761467889908</v>
      </c>
      <c r="L100" s="6">
        <f t="shared" si="22"/>
        <v>33.379204892966364</v>
      </c>
      <c r="M100" s="6">
        <f t="shared" si="23"/>
        <v>1.6689602446483183</v>
      </c>
      <c r="N100" s="7">
        <f t="shared" si="24"/>
        <v>47.999560242233272</v>
      </c>
      <c r="O100" s="7">
        <f t="shared" si="25"/>
        <v>2.3999780121116636</v>
      </c>
      <c r="P100" s="7">
        <f t="shared" si="26"/>
        <v>75.999303716869349</v>
      </c>
      <c r="Q100" s="7">
        <f t="shared" si="27"/>
        <v>3.7999651858434675</v>
      </c>
      <c r="R100" s="7">
        <f t="shared" si="28"/>
        <v>95.999120484466545</v>
      </c>
      <c r="S100" s="7">
        <f t="shared" si="29"/>
        <v>4.7999560242233272</v>
      </c>
    </row>
    <row r="101" spans="2:19" x14ac:dyDescent="0.35">
      <c r="B101" t="s">
        <v>104</v>
      </c>
      <c r="C101" t="s">
        <v>91</v>
      </c>
      <c r="D101">
        <v>200</v>
      </c>
      <c r="E101" t="s">
        <v>21</v>
      </c>
      <c r="F101" s="19">
        <f t="shared" si="32"/>
        <v>0.9095833333333333</v>
      </c>
      <c r="G101" s="5">
        <f t="shared" si="30"/>
        <v>33.026970833333337</v>
      </c>
      <c r="J101" s="6">
        <f t="shared" si="20"/>
        <v>40.055045871559635</v>
      </c>
      <c r="K101" s="6">
        <f t="shared" si="21"/>
        <v>2.0027522935779816</v>
      </c>
      <c r="L101" s="6">
        <f t="shared" si="22"/>
        <v>66.758409785932727</v>
      </c>
      <c r="M101" s="6">
        <f t="shared" si="23"/>
        <v>3.3379204892966365</v>
      </c>
      <c r="N101" s="7">
        <f t="shared" si="24"/>
        <v>95.999120484466545</v>
      </c>
      <c r="O101" s="7">
        <f t="shared" si="25"/>
        <v>4.7999560242233272</v>
      </c>
      <c r="P101" s="7">
        <f t="shared" si="26"/>
        <v>151.9986074337387</v>
      </c>
      <c r="Q101" s="7">
        <f t="shared" si="27"/>
        <v>7.5999303716869351</v>
      </c>
      <c r="R101" s="7">
        <f t="shared" si="28"/>
        <v>191.99824096893309</v>
      </c>
      <c r="S101" s="7">
        <f t="shared" si="29"/>
        <v>9.5999120484466545</v>
      </c>
    </row>
    <row r="102" spans="2:19" x14ac:dyDescent="0.35">
      <c r="B102" t="s">
        <v>455</v>
      </c>
      <c r="C102" t="s">
        <v>91</v>
      </c>
      <c r="D102">
        <v>100</v>
      </c>
      <c r="E102" t="s">
        <v>21</v>
      </c>
      <c r="F102" s="19">
        <f t="shared" si="32"/>
        <v>0.45479166666666665</v>
      </c>
      <c r="G102" s="5">
        <f t="shared" si="30"/>
        <v>16.513485416666668</v>
      </c>
      <c r="J102" s="6">
        <f t="shared" si="20"/>
        <v>150.2064220183486</v>
      </c>
      <c r="K102" s="6">
        <f t="shared" si="21"/>
        <v>7.5103211009174302</v>
      </c>
      <c r="L102" s="6">
        <f t="shared" si="22"/>
        <v>250.3440366972477</v>
      </c>
      <c r="M102" s="6">
        <f t="shared" si="23"/>
        <v>12.517201834862385</v>
      </c>
      <c r="N102" s="7">
        <f t="shared" si="24"/>
        <v>359.99670181674946</v>
      </c>
      <c r="O102" s="7">
        <f t="shared" si="25"/>
        <v>17.999835090837472</v>
      </c>
      <c r="P102" s="7">
        <f t="shared" si="26"/>
        <v>569.99477787652006</v>
      </c>
      <c r="Q102" s="7">
        <f t="shared" si="27"/>
        <v>28.499738893826002</v>
      </c>
      <c r="R102" s="7">
        <f t="shared" si="28"/>
        <v>719.99340363349893</v>
      </c>
      <c r="S102" s="7">
        <f t="shared" si="29"/>
        <v>35.999670181674944</v>
      </c>
    </row>
    <row r="103" spans="2:19" x14ac:dyDescent="0.35">
      <c r="B103" t="s">
        <v>95</v>
      </c>
      <c r="C103" t="s">
        <v>91</v>
      </c>
      <c r="D103">
        <v>60</v>
      </c>
      <c r="E103" t="s">
        <v>21</v>
      </c>
      <c r="F103" s="19">
        <f t="shared" si="32"/>
        <v>0.27287500000000003</v>
      </c>
      <c r="G103" s="5">
        <f t="shared" si="30"/>
        <v>9.9080912500000018</v>
      </c>
      <c r="J103" s="6">
        <f t="shared" si="20"/>
        <v>40.055045871559635</v>
      </c>
      <c r="K103" s="6">
        <f t="shared" si="21"/>
        <v>2.0027522935779816</v>
      </c>
      <c r="L103" s="6">
        <f t="shared" si="22"/>
        <v>66.758409785932727</v>
      </c>
      <c r="M103" s="6">
        <f t="shared" si="23"/>
        <v>3.3379204892966365</v>
      </c>
      <c r="N103" s="7">
        <f t="shared" si="24"/>
        <v>95.999120484466545</v>
      </c>
      <c r="O103" s="7">
        <f t="shared" si="25"/>
        <v>4.7999560242233272</v>
      </c>
      <c r="P103" s="7">
        <f t="shared" si="26"/>
        <v>151.9986074337387</v>
      </c>
      <c r="Q103" s="7">
        <f t="shared" si="27"/>
        <v>7.5999303716869351</v>
      </c>
      <c r="R103" s="7">
        <f t="shared" si="28"/>
        <v>191.99824096893309</v>
      </c>
      <c r="S103" s="7">
        <f t="shared" si="29"/>
        <v>9.5999120484466545</v>
      </c>
    </row>
    <row r="104" spans="2:19" x14ac:dyDescent="0.35">
      <c r="B104" t="s">
        <v>96</v>
      </c>
      <c r="C104" t="s">
        <v>91</v>
      </c>
      <c r="D104">
        <v>30</v>
      </c>
      <c r="E104" t="s">
        <v>21</v>
      </c>
      <c r="F104" s="19">
        <f t="shared" si="32"/>
        <v>0.13643750000000002</v>
      </c>
      <c r="G104" s="5">
        <f t="shared" si="30"/>
        <v>4.9540456250000009</v>
      </c>
      <c r="J104" s="6">
        <f t="shared" si="20"/>
        <v>40.055045871559635</v>
      </c>
      <c r="K104" s="6">
        <f t="shared" si="21"/>
        <v>2.0027522935779816</v>
      </c>
      <c r="L104" s="6">
        <f t="shared" si="22"/>
        <v>66.758409785932727</v>
      </c>
      <c r="M104" s="6">
        <f t="shared" si="23"/>
        <v>3.3379204892966365</v>
      </c>
      <c r="N104" s="7">
        <f t="shared" si="24"/>
        <v>95.999120484466545</v>
      </c>
      <c r="O104" s="7">
        <f t="shared" si="25"/>
        <v>4.7999560242233272</v>
      </c>
      <c r="P104" s="7">
        <f t="shared" si="26"/>
        <v>151.9986074337387</v>
      </c>
      <c r="Q104" s="7">
        <f t="shared" si="27"/>
        <v>7.5999303716869351</v>
      </c>
      <c r="R104" s="7">
        <f t="shared" si="28"/>
        <v>191.99824096893309</v>
      </c>
      <c r="S104" s="7">
        <f t="shared" si="29"/>
        <v>9.5999120484466545</v>
      </c>
    </row>
    <row r="105" spans="2:19" x14ac:dyDescent="0.35">
      <c r="B105" t="s">
        <v>97</v>
      </c>
      <c r="C105" t="s">
        <v>91</v>
      </c>
      <c r="D105">
        <v>16</v>
      </c>
      <c r="E105" t="s">
        <v>21</v>
      </c>
      <c r="F105" s="19">
        <f t="shared" si="32"/>
        <v>7.2766666666666674E-2</v>
      </c>
      <c r="G105" s="5">
        <f t="shared" si="30"/>
        <v>2.6421576666666673</v>
      </c>
      <c r="J105" s="6">
        <f t="shared" si="20"/>
        <v>20.027522935779817</v>
      </c>
      <c r="K105" s="6">
        <f t="shared" si="21"/>
        <v>1.0013761467889908</v>
      </c>
      <c r="L105" s="6">
        <f t="shared" si="22"/>
        <v>33.379204892966364</v>
      </c>
      <c r="M105" s="6">
        <f t="shared" si="23"/>
        <v>1.6689602446483183</v>
      </c>
      <c r="N105" s="7">
        <f t="shared" si="24"/>
        <v>47.999560242233272</v>
      </c>
      <c r="O105" s="7">
        <f t="shared" si="25"/>
        <v>2.3999780121116636</v>
      </c>
      <c r="P105" s="7">
        <f t="shared" si="26"/>
        <v>75.999303716869349</v>
      </c>
      <c r="Q105" s="7">
        <f t="shared" si="27"/>
        <v>3.7999651858434675</v>
      </c>
      <c r="R105" s="7">
        <f t="shared" si="28"/>
        <v>95.999120484466545</v>
      </c>
      <c r="S105" s="7">
        <f t="shared" si="29"/>
        <v>4.7999560242233272</v>
      </c>
    </row>
    <row r="106" spans="2:19" x14ac:dyDescent="0.35">
      <c r="B106" t="s">
        <v>98</v>
      </c>
      <c r="C106" t="s">
        <v>91</v>
      </c>
      <c r="D106">
        <v>10</v>
      </c>
      <c r="E106" t="s">
        <v>21</v>
      </c>
      <c r="F106" s="19">
        <f t="shared" si="32"/>
        <v>4.5479166666666668E-2</v>
      </c>
      <c r="G106" s="5">
        <f t="shared" si="30"/>
        <v>1.6513485416666669</v>
      </c>
      <c r="J106" s="6">
        <f t="shared" si="20"/>
        <v>40.055045871559635</v>
      </c>
      <c r="K106" s="6">
        <f t="shared" si="21"/>
        <v>2.0027522935779816</v>
      </c>
      <c r="L106" s="6">
        <f t="shared" si="22"/>
        <v>66.758409785932727</v>
      </c>
      <c r="M106" s="6">
        <f t="shared" si="23"/>
        <v>3.3379204892966365</v>
      </c>
      <c r="N106" s="7">
        <f t="shared" si="24"/>
        <v>95.999120484466545</v>
      </c>
      <c r="O106" s="7">
        <f t="shared" si="25"/>
        <v>4.7999560242233272</v>
      </c>
      <c r="P106" s="7">
        <f t="shared" si="26"/>
        <v>151.9986074337387</v>
      </c>
      <c r="Q106" s="7">
        <f t="shared" si="27"/>
        <v>7.5999303716869351</v>
      </c>
      <c r="R106" s="7">
        <f t="shared" si="28"/>
        <v>191.99824096893309</v>
      </c>
      <c r="S106" s="7">
        <f t="shared" si="29"/>
        <v>9.5999120484466545</v>
      </c>
    </row>
    <row r="107" spans="2:19" x14ac:dyDescent="0.35">
      <c r="B107" t="s">
        <v>99</v>
      </c>
      <c r="C107" t="s">
        <v>100</v>
      </c>
      <c r="D107">
        <v>60</v>
      </c>
      <c r="E107" t="s">
        <v>21</v>
      </c>
      <c r="F107" s="19">
        <f t="shared" si="32"/>
        <v>0.27287500000000003</v>
      </c>
      <c r="G107" s="5">
        <f t="shared" si="30"/>
        <v>9.9080912500000018</v>
      </c>
      <c r="J107" s="6">
        <f t="shared" si="20"/>
        <v>16.022018348623856</v>
      </c>
      <c r="K107" s="6">
        <f t="shared" si="21"/>
        <v>0.80110091743119283</v>
      </c>
      <c r="L107" s="6">
        <f t="shared" si="22"/>
        <v>26.703363914373092</v>
      </c>
      <c r="M107" s="6">
        <f t="shared" si="23"/>
        <v>1.3351681957186545</v>
      </c>
      <c r="N107" s="7">
        <f t="shared" si="24"/>
        <v>38.399648193786618</v>
      </c>
      <c r="O107" s="7">
        <f t="shared" si="25"/>
        <v>1.919982409689331</v>
      </c>
      <c r="P107" s="7">
        <f t="shared" si="26"/>
        <v>60.799442973495488</v>
      </c>
      <c r="Q107" s="7">
        <f t="shared" si="27"/>
        <v>3.0399721486747744</v>
      </c>
      <c r="R107" s="7">
        <f t="shared" si="28"/>
        <v>76.799296387573236</v>
      </c>
      <c r="S107" s="7">
        <f t="shared" si="29"/>
        <v>3.839964819378662</v>
      </c>
    </row>
    <row r="108" spans="2:19" x14ac:dyDescent="0.35">
      <c r="B108" t="s">
        <v>456</v>
      </c>
      <c r="C108" t="s">
        <v>102</v>
      </c>
      <c r="D108">
        <v>20</v>
      </c>
      <c r="E108" t="s">
        <v>21</v>
      </c>
      <c r="F108" s="19">
        <f t="shared" si="32"/>
        <v>9.0958333333333335E-2</v>
      </c>
      <c r="G108" s="5">
        <f t="shared" si="30"/>
        <v>3.3026970833333338</v>
      </c>
      <c r="J108" s="6">
        <f t="shared" si="20"/>
        <v>40.055045871559635</v>
      </c>
      <c r="K108" s="6">
        <f t="shared" si="21"/>
        <v>2.0027522935779816</v>
      </c>
      <c r="L108" s="6">
        <f t="shared" si="22"/>
        <v>66.758409785932727</v>
      </c>
      <c r="M108" s="6">
        <f t="shared" si="23"/>
        <v>3.3379204892966365</v>
      </c>
      <c r="N108" s="7">
        <f t="shared" si="24"/>
        <v>95.999120484466545</v>
      </c>
      <c r="O108" s="7">
        <f t="shared" si="25"/>
        <v>4.7999560242233272</v>
      </c>
      <c r="P108" s="7">
        <f t="shared" si="26"/>
        <v>151.9986074337387</v>
      </c>
      <c r="Q108" s="7">
        <f t="shared" si="27"/>
        <v>7.5999303716869351</v>
      </c>
      <c r="R108" s="7">
        <f t="shared" si="28"/>
        <v>191.99824096893309</v>
      </c>
      <c r="S108" s="7">
        <f t="shared" si="29"/>
        <v>9.5999120484466545</v>
      </c>
    </row>
    <row r="109" spans="2:19" x14ac:dyDescent="0.35">
      <c r="B109" t="s">
        <v>101</v>
      </c>
      <c r="C109" t="s">
        <v>102</v>
      </c>
      <c r="D109">
        <v>24</v>
      </c>
      <c r="E109" t="s">
        <v>21</v>
      </c>
      <c r="F109" s="19">
        <f t="shared" si="32"/>
        <v>0.10915</v>
      </c>
      <c r="G109" s="5">
        <f t="shared" si="30"/>
        <v>3.9632365000000003</v>
      </c>
      <c r="J109" s="6">
        <f>+$J$1*F122</f>
        <v>20.027522935779817</v>
      </c>
      <c r="K109" s="6">
        <f t="shared" si="21"/>
        <v>1.0013761467889908</v>
      </c>
      <c r="L109" s="6">
        <f>+$L$1*F122</f>
        <v>33.379204892966364</v>
      </c>
      <c r="M109" s="6">
        <f t="shared" si="23"/>
        <v>1.6689602446483183</v>
      </c>
      <c r="N109" s="7">
        <f>+$N$1*F122</f>
        <v>47.999560242233272</v>
      </c>
      <c r="O109" s="7">
        <f t="shared" si="25"/>
        <v>2.3999780121116636</v>
      </c>
      <c r="P109" s="7">
        <f>+$P$1*F122</f>
        <v>75.999303716869349</v>
      </c>
      <c r="Q109" s="7">
        <f t="shared" si="27"/>
        <v>3.7999651858434675</v>
      </c>
      <c r="R109" s="7">
        <f>+$R$1*F122</f>
        <v>95.999120484466545</v>
      </c>
      <c r="S109" s="7">
        <f t="shared" si="29"/>
        <v>4.7999560242233272</v>
      </c>
    </row>
    <row r="110" spans="2:19" x14ac:dyDescent="0.35">
      <c r="B110" t="s">
        <v>103</v>
      </c>
      <c r="C110" t="s">
        <v>91</v>
      </c>
      <c r="D110">
        <v>20</v>
      </c>
      <c r="E110" t="s">
        <v>21</v>
      </c>
      <c r="F110" s="19">
        <f t="shared" si="32"/>
        <v>9.0958333333333335E-2</v>
      </c>
      <c r="G110" s="5">
        <f t="shared" si="30"/>
        <v>3.3026970833333338</v>
      </c>
      <c r="J110" s="6">
        <f>+$J$1*F123</f>
        <v>16.022018348623856</v>
      </c>
      <c r="K110" s="6">
        <f t="shared" si="21"/>
        <v>0.80110091743119283</v>
      </c>
      <c r="L110" s="6">
        <f>+$L$1*F123</f>
        <v>26.703363914373092</v>
      </c>
      <c r="M110" s="6">
        <f t="shared" si="23"/>
        <v>1.3351681957186545</v>
      </c>
      <c r="N110" s="7">
        <f>+$N$1*F123</f>
        <v>38.399648193786618</v>
      </c>
      <c r="O110" s="7">
        <f t="shared" si="25"/>
        <v>1.919982409689331</v>
      </c>
      <c r="P110" s="7">
        <f>+$P$1*F123</f>
        <v>60.799442973495488</v>
      </c>
      <c r="Q110" s="7">
        <f t="shared" si="27"/>
        <v>3.0399721486747744</v>
      </c>
      <c r="R110" s="7">
        <f>+$R$1*F123</f>
        <v>76.799296387573236</v>
      </c>
      <c r="S110" s="7">
        <f t="shared" si="29"/>
        <v>3.839964819378662</v>
      </c>
    </row>
    <row r="111" spans="2:19" x14ac:dyDescent="0.35">
      <c r="B111" t="s">
        <v>105</v>
      </c>
      <c r="C111" t="s">
        <v>102</v>
      </c>
      <c r="D111">
        <v>40</v>
      </c>
      <c r="E111" t="s">
        <v>21</v>
      </c>
      <c r="F111" s="19">
        <f t="shared" si="32"/>
        <v>0.18191666666666667</v>
      </c>
      <c r="G111" s="5">
        <f t="shared" si="30"/>
        <v>6.6053941666666676</v>
      </c>
      <c r="J111" s="6">
        <f>+$J$1*F124</f>
        <v>12.016513761467889</v>
      </c>
      <c r="K111" s="6">
        <f t="shared" si="21"/>
        <v>0.60082568807339443</v>
      </c>
      <c r="L111" s="6">
        <f>+$L$1*F124</f>
        <v>20.027522935779817</v>
      </c>
      <c r="M111" s="6">
        <f t="shared" si="23"/>
        <v>1.0013761467889908</v>
      </c>
      <c r="N111" s="7">
        <f>+$N$1*F124</f>
        <v>28.79973614533996</v>
      </c>
      <c r="O111" s="7">
        <f t="shared" si="25"/>
        <v>1.4399868072669979</v>
      </c>
      <c r="P111" s="7">
        <f>+$P$1*F124</f>
        <v>45.599582230121605</v>
      </c>
      <c r="Q111" s="7">
        <f t="shared" si="27"/>
        <v>2.2799791115060803</v>
      </c>
      <c r="R111" s="7">
        <f>+$R$1*F124</f>
        <v>57.59947229067992</v>
      </c>
      <c r="S111" s="7">
        <f t="shared" si="29"/>
        <v>2.8799736145339958</v>
      </c>
    </row>
    <row r="112" spans="2:19" x14ac:dyDescent="0.35">
      <c r="B112" t="s">
        <v>106</v>
      </c>
      <c r="C112" t="s">
        <v>91</v>
      </c>
      <c r="D112">
        <v>150</v>
      </c>
      <c r="E112" t="s">
        <v>21</v>
      </c>
      <c r="F112" s="19">
        <f t="shared" si="32"/>
        <v>0.68218749999999995</v>
      </c>
      <c r="G112" s="5">
        <f t="shared" si="30"/>
        <v>24.770228124999999</v>
      </c>
      <c r="J112" s="6">
        <f>+$J$1*F125</f>
        <v>12.016513761467889</v>
      </c>
      <c r="K112" s="6">
        <f t="shared" si="21"/>
        <v>0.60082568807339443</v>
      </c>
      <c r="L112" s="6">
        <f>+$L$1*F125</f>
        <v>20.027522935779817</v>
      </c>
      <c r="M112" s="6">
        <f t="shared" si="23"/>
        <v>1.0013761467889908</v>
      </c>
      <c r="N112" s="7">
        <f>+$N$1*F125</f>
        <v>28.79973614533996</v>
      </c>
      <c r="O112" s="7">
        <f t="shared" si="25"/>
        <v>1.4399868072669979</v>
      </c>
      <c r="P112" s="7">
        <f>+$P$1*F125</f>
        <v>45.599582230121605</v>
      </c>
      <c r="Q112" s="7">
        <f t="shared" si="27"/>
        <v>2.2799791115060803</v>
      </c>
      <c r="R112" s="7">
        <f>+$R$1*F125</f>
        <v>57.59947229067992</v>
      </c>
      <c r="S112" s="7">
        <f t="shared" si="29"/>
        <v>2.8799736145339958</v>
      </c>
    </row>
    <row r="113" spans="2:19" x14ac:dyDescent="0.35">
      <c r="B113" t="s">
        <v>107</v>
      </c>
      <c r="C113" t="s">
        <v>91</v>
      </c>
      <c r="D113">
        <v>40</v>
      </c>
      <c r="E113" t="s">
        <v>21</v>
      </c>
      <c r="F113" s="19">
        <f t="shared" si="32"/>
        <v>0.18191666666666667</v>
      </c>
      <c r="G113" s="5">
        <f t="shared" si="30"/>
        <v>6.6053941666666676</v>
      </c>
      <c r="J113" s="6">
        <f>+$J$1*F127</f>
        <v>16.022018348623856</v>
      </c>
      <c r="K113" s="6">
        <f t="shared" si="21"/>
        <v>0.80110091743119283</v>
      </c>
      <c r="L113" s="6">
        <f>+$L$1*F127</f>
        <v>26.703363914373092</v>
      </c>
      <c r="M113" s="6">
        <f t="shared" si="23"/>
        <v>1.3351681957186545</v>
      </c>
      <c r="N113" s="7">
        <f>+$N$1*F127</f>
        <v>38.399648193786618</v>
      </c>
      <c r="O113" s="7">
        <f t="shared" si="25"/>
        <v>1.919982409689331</v>
      </c>
      <c r="P113" s="7">
        <f>+$P$1*F127</f>
        <v>60.799442973495488</v>
      </c>
      <c r="Q113" s="7">
        <f t="shared" si="27"/>
        <v>3.0399721486747744</v>
      </c>
      <c r="R113" s="7">
        <f>+$R$1*F127</f>
        <v>76.799296387573236</v>
      </c>
      <c r="S113" s="7">
        <f t="shared" si="29"/>
        <v>3.839964819378662</v>
      </c>
    </row>
    <row r="114" spans="2:19" x14ac:dyDescent="0.35">
      <c r="B114" t="s">
        <v>108</v>
      </c>
      <c r="C114" t="s">
        <v>100</v>
      </c>
      <c r="D114">
        <v>40</v>
      </c>
      <c r="E114" t="s">
        <v>21</v>
      </c>
      <c r="F114" s="19">
        <f t="shared" si="32"/>
        <v>0.18191666666666667</v>
      </c>
      <c r="G114" s="5">
        <f t="shared" si="30"/>
        <v>6.6053941666666676</v>
      </c>
      <c r="J114" s="6">
        <f>+$J$1*F128</f>
        <v>12.016513761467889</v>
      </c>
      <c r="K114" s="6">
        <f t="shared" si="21"/>
        <v>0.60082568807339443</v>
      </c>
      <c r="L114" s="6">
        <f>+$L$1*F128</f>
        <v>20.027522935779817</v>
      </c>
      <c r="M114" s="6">
        <f t="shared" si="23"/>
        <v>1.0013761467889908</v>
      </c>
      <c r="N114" s="7">
        <f>+$N$1*F128</f>
        <v>28.79973614533996</v>
      </c>
      <c r="O114" s="7">
        <f t="shared" si="25"/>
        <v>1.4399868072669979</v>
      </c>
      <c r="P114" s="7">
        <f>+$P$1*F128</f>
        <v>45.599582230121605</v>
      </c>
      <c r="Q114" s="7">
        <f t="shared" si="27"/>
        <v>2.2799791115060803</v>
      </c>
      <c r="R114" s="7">
        <f>+$R$1*F128</f>
        <v>57.59947229067992</v>
      </c>
      <c r="S114" s="7">
        <f t="shared" si="29"/>
        <v>2.8799736145339958</v>
      </c>
    </row>
    <row r="115" spans="2:19" x14ac:dyDescent="0.35">
      <c r="B115" t="s">
        <v>109</v>
      </c>
      <c r="C115" t="s">
        <v>100</v>
      </c>
      <c r="D115">
        <v>20</v>
      </c>
      <c r="E115" t="s">
        <v>21</v>
      </c>
      <c r="F115" s="19">
        <f t="shared" si="32"/>
        <v>9.0958333333333335E-2</v>
      </c>
      <c r="G115" s="5">
        <f t="shared" si="30"/>
        <v>3.3026970833333338</v>
      </c>
      <c r="J115" s="6">
        <f>+$J$1*F129</f>
        <v>12.016513761467889</v>
      </c>
      <c r="K115" s="6">
        <f t="shared" si="21"/>
        <v>0.60082568807339443</v>
      </c>
      <c r="L115" s="6">
        <f>+$L$1*F129</f>
        <v>20.027522935779817</v>
      </c>
      <c r="M115" s="6">
        <f t="shared" si="23"/>
        <v>1.0013761467889908</v>
      </c>
      <c r="N115" s="7">
        <f>+$N$1*F129</f>
        <v>28.79973614533996</v>
      </c>
      <c r="O115" s="7">
        <f t="shared" si="25"/>
        <v>1.4399868072669979</v>
      </c>
      <c r="P115" s="7">
        <f>+$P$1*F129</f>
        <v>45.599582230121605</v>
      </c>
      <c r="Q115" s="7">
        <f t="shared" si="27"/>
        <v>2.2799791115060803</v>
      </c>
      <c r="R115" s="7">
        <f>+$R$1*F129</f>
        <v>57.59947229067992</v>
      </c>
      <c r="S115" s="7">
        <f t="shared" si="29"/>
        <v>2.8799736145339958</v>
      </c>
    </row>
    <row r="116" spans="2:19" x14ac:dyDescent="0.35">
      <c r="B116" t="s">
        <v>110</v>
      </c>
      <c r="C116" t="s">
        <v>100</v>
      </c>
      <c r="D116">
        <v>40</v>
      </c>
      <c r="E116" t="s">
        <v>21</v>
      </c>
      <c r="F116" s="19">
        <f t="shared" si="32"/>
        <v>0.18191666666666667</v>
      </c>
      <c r="G116" s="5">
        <f t="shared" si="30"/>
        <v>6.6053941666666676</v>
      </c>
      <c r="J116" s="6">
        <f>+$J$1*F131</f>
        <v>16.022018348623856</v>
      </c>
      <c r="K116" s="6">
        <f t="shared" si="21"/>
        <v>0.80110091743119283</v>
      </c>
      <c r="L116" s="6">
        <f>+$L$1*F131</f>
        <v>26.703363914373092</v>
      </c>
      <c r="M116" s="6">
        <f t="shared" si="23"/>
        <v>1.3351681957186545</v>
      </c>
      <c r="N116" s="7">
        <f>+$N$1*F131</f>
        <v>38.399648193786618</v>
      </c>
      <c r="O116" s="7">
        <f t="shared" si="25"/>
        <v>1.919982409689331</v>
      </c>
      <c r="P116" s="7">
        <f>+$P$1*F131</f>
        <v>60.799442973495488</v>
      </c>
      <c r="Q116" s="7">
        <f t="shared" si="27"/>
        <v>3.0399721486747744</v>
      </c>
      <c r="R116" s="7">
        <f>+$R$1*F131</f>
        <v>76.799296387573236</v>
      </c>
      <c r="S116" s="7">
        <f t="shared" si="29"/>
        <v>3.839964819378662</v>
      </c>
    </row>
    <row r="117" spans="2:19" x14ac:dyDescent="0.35">
      <c r="B117" t="s">
        <v>111</v>
      </c>
      <c r="C117" t="s">
        <v>100</v>
      </c>
      <c r="D117">
        <v>16</v>
      </c>
      <c r="E117" t="s">
        <v>21</v>
      </c>
      <c r="F117" s="19">
        <f t="shared" si="32"/>
        <v>7.2766666666666674E-2</v>
      </c>
      <c r="G117" s="5">
        <f t="shared" si="30"/>
        <v>2.6421576666666673</v>
      </c>
      <c r="J117" s="6"/>
      <c r="K117" s="6"/>
      <c r="L117" s="6"/>
      <c r="M117" s="6"/>
      <c r="N117" s="7"/>
      <c r="O117" s="7"/>
      <c r="P117" s="7"/>
      <c r="Q117" s="7"/>
      <c r="R117" s="7"/>
      <c r="S117" s="7"/>
    </row>
    <row r="118" spans="2:19" x14ac:dyDescent="0.35">
      <c r="B118" t="s">
        <v>112</v>
      </c>
      <c r="C118" t="s">
        <v>100</v>
      </c>
      <c r="D118">
        <v>40</v>
      </c>
      <c r="E118" t="s">
        <v>21</v>
      </c>
      <c r="F118" s="19">
        <f t="shared" si="32"/>
        <v>0.18191666666666667</v>
      </c>
      <c r="G118" s="5">
        <f t="shared" si="30"/>
        <v>6.6053941666666676</v>
      </c>
      <c r="J118" s="6" t="s">
        <v>141</v>
      </c>
      <c r="K118" s="6"/>
      <c r="L118" s="6"/>
      <c r="M118" s="6"/>
      <c r="N118" s="7"/>
      <c r="O118" s="7"/>
      <c r="P118" s="7"/>
      <c r="Q118" s="7"/>
      <c r="R118" s="7"/>
      <c r="S118" s="7"/>
    </row>
    <row r="119" spans="2:19" x14ac:dyDescent="0.35">
      <c r="B119" t="s">
        <v>457</v>
      </c>
      <c r="C119" t="s">
        <v>91</v>
      </c>
      <c r="D119">
        <v>300</v>
      </c>
      <c r="E119" t="s">
        <v>21</v>
      </c>
      <c r="F119" s="19">
        <f t="shared" si="32"/>
        <v>1.3643749999999999</v>
      </c>
      <c r="G119" s="5">
        <f t="shared" si="30"/>
        <v>49.540456249999998</v>
      </c>
      <c r="J119" s="6" t="s">
        <v>141</v>
      </c>
      <c r="K119" s="6"/>
      <c r="L119" s="6"/>
      <c r="M119" s="6"/>
      <c r="N119" s="7"/>
      <c r="O119" s="7"/>
      <c r="P119" s="7"/>
      <c r="Q119" s="7"/>
      <c r="R119" s="7"/>
      <c r="S119" s="7"/>
    </row>
    <row r="120" spans="2:19" x14ac:dyDescent="0.35">
      <c r="B120" t="s">
        <v>458</v>
      </c>
      <c r="C120" t="s">
        <v>290</v>
      </c>
      <c r="D120">
        <v>200</v>
      </c>
      <c r="E120" t="s">
        <v>21</v>
      </c>
      <c r="F120" s="19">
        <f t="shared" si="32"/>
        <v>0.9095833333333333</v>
      </c>
      <c r="G120" s="5">
        <f t="shared" si="30"/>
        <v>33.026970833333337</v>
      </c>
      <c r="J120" s="6"/>
      <c r="K120" s="6"/>
      <c r="L120" s="6"/>
      <c r="M120" s="6"/>
      <c r="N120" s="7"/>
      <c r="O120" s="7"/>
      <c r="P120" s="7"/>
      <c r="Q120" s="7"/>
      <c r="R120" s="7"/>
      <c r="S120" s="7"/>
    </row>
    <row r="121" spans="2:19" x14ac:dyDescent="0.35">
      <c r="B121" t="s">
        <v>459</v>
      </c>
      <c r="C121" t="s">
        <v>100</v>
      </c>
      <c r="D121">
        <v>20</v>
      </c>
      <c r="E121" t="s">
        <v>21</v>
      </c>
      <c r="F121" s="19">
        <f t="shared" si="32"/>
        <v>9.0958333333333335E-2</v>
      </c>
      <c r="G121" s="5">
        <f t="shared" si="30"/>
        <v>3.3026970833333338</v>
      </c>
      <c r="J121" s="6"/>
      <c r="K121" s="6"/>
      <c r="L121" s="6"/>
      <c r="M121" s="6"/>
      <c r="N121" s="7"/>
      <c r="O121" s="7"/>
      <c r="P121" s="7"/>
      <c r="Q121" s="7"/>
      <c r="R121" s="7"/>
      <c r="S121" s="7"/>
    </row>
    <row r="122" spans="2:19" x14ac:dyDescent="0.35">
      <c r="B122" t="s">
        <v>113</v>
      </c>
      <c r="C122" t="s">
        <v>100</v>
      </c>
      <c r="D122">
        <v>20</v>
      </c>
      <c r="E122" t="s">
        <v>21</v>
      </c>
      <c r="F122" s="19">
        <f>+D122/72000*$C$1</f>
        <v>9.0958333333333335E-2</v>
      </c>
      <c r="G122" s="5">
        <f t="shared" si="30"/>
        <v>3.3026970833333338</v>
      </c>
      <c r="J122" s="6"/>
      <c r="K122" s="6"/>
      <c r="L122" s="6"/>
      <c r="M122" s="6"/>
      <c r="N122" s="7"/>
      <c r="O122" s="7"/>
      <c r="P122" s="7"/>
      <c r="Q122" s="7"/>
      <c r="R122" s="7"/>
      <c r="S122" s="7"/>
    </row>
    <row r="123" spans="2:19" x14ac:dyDescent="0.35">
      <c r="B123" t="s">
        <v>114</v>
      </c>
      <c r="C123" t="s">
        <v>0</v>
      </c>
      <c r="D123">
        <v>16</v>
      </c>
      <c r="E123" t="s">
        <v>21</v>
      </c>
      <c r="F123" s="19">
        <f t="shared" si="32"/>
        <v>7.2766666666666674E-2</v>
      </c>
      <c r="G123" s="5">
        <f t="shared" si="30"/>
        <v>2.6421576666666673</v>
      </c>
      <c r="J123" s="6">
        <f>+$J$1*F135</f>
        <v>24.033027522935779</v>
      </c>
      <c r="K123" s="6">
        <f t="shared" si="21"/>
        <v>1.2016513761467889</v>
      </c>
      <c r="L123" s="6">
        <f>+$L$1*F135</f>
        <v>40.055045871559635</v>
      </c>
      <c r="M123" s="6">
        <f t="shared" si="23"/>
        <v>2.0027522935779816</v>
      </c>
      <c r="N123" s="7">
        <f>+$N$1*F135</f>
        <v>57.59947229067992</v>
      </c>
      <c r="O123" s="7">
        <f t="shared" si="25"/>
        <v>2.8799736145339958</v>
      </c>
      <c r="P123" s="7">
        <f>+$P$1*F135</f>
        <v>91.19916446024321</v>
      </c>
      <c r="Q123" s="7">
        <f t="shared" si="27"/>
        <v>4.5599582230121607</v>
      </c>
      <c r="R123" s="7">
        <f>+$R$1*F135</f>
        <v>115.19894458135984</v>
      </c>
      <c r="S123" s="7">
        <f t="shared" si="29"/>
        <v>5.7599472290679916</v>
      </c>
    </row>
    <row r="124" spans="2:19" x14ac:dyDescent="0.35">
      <c r="B124" t="s">
        <v>115</v>
      </c>
      <c r="C124" t="s">
        <v>0</v>
      </c>
      <c r="D124">
        <v>12</v>
      </c>
      <c r="E124" t="s">
        <v>21</v>
      </c>
      <c r="F124" s="19">
        <f t="shared" si="32"/>
        <v>5.4574999999999999E-2</v>
      </c>
      <c r="G124" s="5">
        <f t="shared" si="30"/>
        <v>1.9816182500000001</v>
      </c>
      <c r="J124" s="6">
        <f>+$J$1*F136</f>
        <v>16.022018348623856</v>
      </c>
      <c r="K124" s="6">
        <f t="shared" si="21"/>
        <v>0.80110091743119283</v>
      </c>
      <c r="L124" s="6">
        <f>+$L$1*F136</f>
        <v>26.703363914373092</v>
      </c>
      <c r="M124" s="6">
        <f t="shared" si="23"/>
        <v>1.3351681957186545</v>
      </c>
      <c r="N124" s="7">
        <f>+$N$1*F136</f>
        <v>38.399648193786618</v>
      </c>
      <c r="O124" s="7">
        <f t="shared" si="25"/>
        <v>1.919982409689331</v>
      </c>
      <c r="P124" s="7">
        <f>+$P$1*F136</f>
        <v>60.799442973495488</v>
      </c>
      <c r="Q124" s="7">
        <f t="shared" si="27"/>
        <v>3.0399721486747744</v>
      </c>
      <c r="R124" s="7">
        <f>+$R$1*F136</f>
        <v>76.799296387573236</v>
      </c>
      <c r="S124" s="7">
        <f t="shared" si="29"/>
        <v>3.839964819378662</v>
      </c>
    </row>
    <row r="125" spans="2:19" x14ac:dyDescent="0.35">
      <c r="B125" t="s">
        <v>116</v>
      </c>
      <c r="C125" t="s">
        <v>0</v>
      </c>
      <c r="D125">
        <v>12</v>
      </c>
      <c r="E125" t="s">
        <v>21</v>
      </c>
      <c r="F125" s="19">
        <f t="shared" si="32"/>
        <v>5.4574999999999999E-2</v>
      </c>
      <c r="G125" s="5">
        <f t="shared" si="30"/>
        <v>1.9816182500000001</v>
      </c>
      <c r="J125" s="6">
        <f>+$J$1*F137</f>
        <v>12.016513761467889</v>
      </c>
      <c r="K125" s="6">
        <f t="shared" si="21"/>
        <v>0.60082568807339443</v>
      </c>
      <c r="L125" s="6">
        <f>+$L$1*F137</f>
        <v>20.027522935779817</v>
      </c>
      <c r="M125" s="6">
        <f t="shared" si="23"/>
        <v>1.0013761467889908</v>
      </c>
      <c r="N125" s="7">
        <f>+$N$1*F137</f>
        <v>28.79973614533996</v>
      </c>
      <c r="O125" s="7">
        <f t="shared" si="25"/>
        <v>1.4399868072669979</v>
      </c>
      <c r="P125" s="7">
        <f>+$P$1*F137</f>
        <v>45.599582230121605</v>
      </c>
      <c r="Q125" s="7">
        <f t="shared" si="27"/>
        <v>2.2799791115060803</v>
      </c>
      <c r="R125" s="7">
        <f>+$R$1*F137</f>
        <v>57.59947229067992</v>
      </c>
      <c r="S125" s="7">
        <f t="shared" si="29"/>
        <v>2.8799736145339958</v>
      </c>
    </row>
    <row r="126" spans="2:19" x14ac:dyDescent="0.35">
      <c r="B126" t="s">
        <v>460</v>
      </c>
      <c r="C126" t="s">
        <v>0</v>
      </c>
      <c r="D126">
        <v>12</v>
      </c>
      <c r="E126" t="s">
        <v>21</v>
      </c>
      <c r="F126" s="19">
        <f t="shared" si="32"/>
        <v>5.4574999999999999E-2</v>
      </c>
      <c r="G126" s="5">
        <f t="shared" si="30"/>
        <v>1.9816182500000001</v>
      </c>
      <c r="J126" s="6"/>
      <c r="K126" s="6"/>
      <c r="L126" s="6"/>
      <c r="M126" s="6"/>
      <c r="N126" s="7"/>
      <c r="O126" s="7"/>
      <c r="P126" s="7"/>
      <c r="Q126" s="7"/>
      <c r="R126" s="7"/>
      <c r="S126" s="7"/>
    </row>
    <row r="127" spans="2:19" x14ac:dyDescent="0.35">
      <c r="B127" t="s">
        <v>117</v>
      </c>
      <c r="C127" t="s">
        <v>0</v>
      </c>
      <c r="D127">
        <v>16</v>
      </c>
      <c r="E127" t="s">
        <v>21</v>
      </c>
      <c r="F127" s="19">
        <f t="shared" si="32"/>
        <v>7.2766666666666674E-2</v>
      </c>
      <c r="G127" s="5">
        <f t="shared" si="30"/>
        <v>2.6421576666666673</v>
      </c>
      <c r="J127" s="6">
        <f>+$J$1*F138</f>
        <v>8.011009174311928</v>
      </c>
      <c r="K127" s="6">
        <f t="shared" si="21"/>
        <v>0.40055045871559641</v>
      </c>
      <c r="L127" s="6">
        <f>+$L$1*F138</f>
        <v>13.351681957186546</v>
      </c>
      <c r="M127" s="6">
        <f t="shared" si="23"/>
        <v>0.66758409785932726</v>
      </c>
      <c r="N127" s="7">
        <f>+$N$1*F138</f>
        <v>19.199824096893309</v>
      </c>
      <c r="O127" s="7">
        <f t="shared" si="25"/>
        <v>0.95999120484466549</v>
      </c>
      <c r="P127" s="7">
        <f>+$P$1*F138</f>
        <v>30.399721486747744</v>
      </c>
      <c r="Q127" s="7">
        <f t="shared" si="27"/>
        <v>1.5199860743373872</v>
      </c>
      <c r="R127" s="7">
        <f>+$R$1*F138</f>
        <v>38.399648193786618</v>
      </c>
      <c r="S127" s="7">
        <f t="shared" si="29"/>
        <v>1.919982409689331</v>
      </c>
    </row>
    <row r="128" spans="2:19" x14ac:dyDescent="0.35">
      <c r="B128" t="s">
        <v>118</v>
      </c>
      <c r="C128" t="s">
        <v>0</v>
      </c>
      <c r="D128">
        <v>12</v>
      </c>
      <c r="E128" t="s">
        <v>21</v>
      </c>
      <c r="F128" s="19">
        <f t="shared" si="32"/>
        <v>5.4574999999999999E-2</v>
      </c>
      <c r="G128" s="5">
        <f t="shared" si="30"/>
        <v>1.9816182500000001</v>
      </c>
      <c r="J128" s="6">
        <f>+$J$1*F139</f>
        <v>6.0082568807339447</v>
      </c>
      <c r="K128" s="6">
        <f t="shared" si="21"/>
        <v>0.30041284403669721</v>
      </c>
      <c r="L128" s="6">
        <f>+$L$1*F139</f>
        <v>10.013761467889909</v>
      </c>
      <c r="M128" s="6">
        <f t="shared" si="23"/>
        <v>0.50068807339449539</v>
      </c>
      <c r="N128" s="7">
        <f>+$N$1*F139</f>
        <v>14.39986807266998</v>
      </c>
      <c r="O128" s="7">
        <f t="shared" si="25"/>
        <v>0.71999340363349895</v>
      </c>
      <c r="P128" s="7">
        <f>+$P$1*F139</f>
        <v>22.799791115060803</v>
      </c>
      <c r="Q128" s="7">
        <f t="shared" si="27"/>
        <v>1.1399895557530402</v>
      </c>
      <c r="R128" s="7">
        <f>+$R$1*F139</f>
        <v>28.79973614533996</v>
      </c>
      <c r="S128" s="7">
        <f t="shared" si="29"/>
        <v>1.4399868072669979</v>
      </c>
    </row>
    <row r="129" spans="2:19" x14ac:dyDescent="0.35">
      <c r="B129" t="s">
        <v>119</v>
      </c>
      <c r="C129" t="s">
        <v>0</v>
      </c>
      <c r="D129">
        <v>12</v>
      </c>
      <c r="E129" t="s">
        <v>21</v>
      </c>
      <c r="F129" s="19">
        <f t="shared" si="32"/>
        <v>5.4574999999999999E-2</v>
      </c>
      <c r="G129" s="5">
        <f t="shared" si="30"/>
        <v>1.9816182500000001</v>
      </c>
      <c r="J129" s="6">
        <f>+$J$1*F140</f>
        <v>100.13761467889908</v>
      </c>
      <c r="K129" s="6">
        <f t="shared" si="21"/>
        <v>5.0068807339449544</v>
      </c>
      <c r="L129" s="6">
        <f>+$L$1*F140</f>
        <v>166.89602446483181</v>
      </c>
      <c r="M129" s="6">
        <f t="shared" si="23"/>
        <v>8.3448012232415909</v>
      </c>
      <c r="N129" s="7">
        <f>+$N$1*F140</f>
        <v>239.99780121116632</v>
      </c>
      <c r="O129" s="7">
        <f t="shared" si="25"/>
        <v>11.999890060558316</v>
      </c>
      <c r="P129" s="7">
        <f>+$P$1*F140</f>
        <v>379.99651858434675</v>
      </c>
      <c r="Q129" s="7">
        <f t="shared" si="27"/>
        <v>18.999825929217337</v>
      </c>
      <c r="R129" s="7">
        <f>+$R$1*F140</f>
        <v>479.99560242233264</v>
      </c>
      <c r="S129" s="7">
        <f t="shared" si="29"/>
        <v>23.999780121116633</v>
      </c>
    </row>
    <row r="130" spans="2:19" x14ac:dyDescent="0.35">
      <c r="B130" t="s">
        <v>461</v>
      </c>
      <c r="C130" t="s">
        <v>0</v>
      </c>
      <c r="D130">
        <v>6</v>
      </c>
      <c r="E130" t="s">
        <v>21</v>
      </c>
      <c r="F130" s="19">
        <f t="shared" si="32"/>
        <v>2.7287499999999999E-2</v>
      </c>
      <c r="G130" s="5">
        <f t="shared" si="30"/>
        <v>0.99080912500000007</v>
      </c>
      <c r="J130" s="6"/>
      <c r="K130" s="6"/>
      <c r="L130" s="6"/>
      <c r="M130" s="6"/>
      <c r="N130" s="7"/>
      <c r="O130" s="7"/>
      <c r="P130" s="7"/>
      <c r="Q130" s="7"/>
      <c r="R130" s="7"/>
      <c r="S130" s="7"/>
    </row>
    <row r="131" spans="2:19" x14ac:dyDescent="0.35">
      <c r="B131" t="s">
        <v>120</v>
      </c>
      <c r="C131" t="s">
        <v>0</v>
      </c>
      <c r="D131">
        <v>16</v>
      </c>
      <c r="E131" t="s">
        <v>21</v>
      </c>
      <c r="F131" s="19">
        <f t="shared" si="32"/>
        <v>7.2766666666666674E-2</v>
      </c>
      <c r="G131" s="5">
        <f t="shared" si="30"/>
        <v>2.6421576666666673</v>
      </c>
      <c r="J131" s="6">
        <f t="shared" ref="J131:J136" si="33">+$J$1*F141</f>
        <v>50.068807339449542</v>
      </c>
      <c r="K131" s="6">
        <f t="shared" si="21"/>
        <v>2.5034403669724772</v>
      </c>
      <c r="L131" s="6">
        <f t="shared" ref="L131:L136" si="34">+$L$1*F141</f>
        <v>83.448012232415905</v>
      </c>
      <c r="M131" s="6">
        <f t="shared" si="23"/>
        <v>4.1724006116207955</v>
      </c>
      <c r="N131" s="7">
        <f t="shared" ref="N131:N136" si="35">+$N$1*F141</f>
        <v>119.99890060558316</v>
      </c>
      <c r="O131" s="7">
        <f t="shared" si="25"/>
        <v>5.9999450302791582</v>
      </c>
      <c r="P131" s="7">
        <f t="shared" ref="P131:P136" si="36">+$P$1*F141</f>
        <v>189.99825929217337</v>
      </c>
      <c r="Q131" s="7">
        <f t="shared" si="27"/>
        <v>9.4999129646086686</v>
      </c>
      <c r="R131" s="7">
        <f t="shared" ref="R131:R136" si="37">+$R$1*F141</f>
        <v>239.99780121116632</v>
      </c>
      <c r="S131" s="7">
        <f t="shared" si="29"/>
        <v>11.999890060558316</v>
      </c>
    </row>
    <row r="132" spans="2:19" x14ac:dyDescent="0.35">
      <c r="F132" s="19"/>
      <c r="J132" s="6">
        <f t="shared" si="33"/>
        <v>50.068807339449542</v>
      </c>
      <c r="K132" s="6">
        <f t="shared" si="21"/>
        <v>2.5034403669724772</v>
      </c>
      <c r="L132" s="6">
        <f t="shared" si="34"/>
        <v>83.448012232415905</v>
      </c>
      <c r="M132" s="6">
        <f t="shared" si="23"/>
        <v>4.1724006116207955</v>
      </c>
      <c r="N132" s="7">
        <f t="shared" si="35"/>
        <v>119.99890060558316</v>
      </c>
      <c r="O132" s="7">
        <f t="shared" si="25"/>
        <v>5.9999450302791582</v>
      </c>
      <c r="P132" s="7">
        <f t="shared" si="36"/>
        <v>189.99825929217337</v>
      </c>
      <c r="Q132" s="7">
        <f t="shared" si="27"/>
        <v>9.4999129646086686</v>
      </c>
      <c r="R132" s="7">
        <f t="shared" si="37"/>
        <v>239.99780121116632</v>
      </c>
      <c r="S132" s="7">
        <f t="shared" si="29"/>
        <v>11.999890060558316</v>
      </c>
    </row>
    <row r="133" spans="2:19" ht="15" thickBot="1" x14ac:dyDescent="0.4">
      <c r="F133" s="19"/>
      <c r="J133" s="6">
        <f t="shared" si="33"/>
        <v>100.13761467889908</v>
      </c>
      <c r="K133" s="6">
        <f t="shared" si="21"/>
        <v>5.0068807339449544</v>
      </c>
      <c r="L133" s="6">
        <f t="shared" si="34"/>
        <v>166.89602446483181</v>
      </c>
      <c r="M133" s="6">
        <f t="shared" si="23"/>
        <v>8.3448012232415909</v>
      </c>
      <c r="N133" s="7">
        <f t="shared" si="35"/>
        <v>239.99780121116632</v>
      </c>
      <c r="O133" s="7">
        <f t="shared" si="25"/>
        <v>11.999890060558316</v>
      </c>
      <c r="P133" s="7">
        <f t="shared" si="36"/>
        <v>379.99651858434675</v>
      </c>
      <c r="Q133" s="7">
        <f t="shared" si="27"/>
        <v>18.999825929217337</v>
      </c>
      <c r="R133" s="7">
        <f t="shared" si="37"/>
        <v>479.99560242233264</v>
      </c>
      <c r="S133" s="7">
        <f t="shared" si="29"/>
        <v>23.999780121116633</v>
      </c>
    </row>
    <row r="134" spans="2:19" ht="15" thickBot="1" x14ac:dyDescent="0.4">
      <c r="B134" s="2" t="s">
        <v>121</v>
      </c>
      <c r="F134" s="19"/>
      <c r="J134" s="6">
        <f t="shared" si="33"/>
        <v>50.068807339449542</v>
      </c>
      <c r="K134" s="6">
        <f t="shared" si="21"/>
        <v>2.5034403669724772</v>
      </c>
      <c r="L134" s="6">
        <f t="shared" si="34"/>
        <v>83.448012232415905</v>
      </c>
      <c r="M134" s="6">
        <f t="shared" si="23"/>
        <v>4.1724006116207955</v>
      </c>
      <c r="N134" s="7">
        <f t="shared" si="35"/>
        <v>119.99890060558316</v>
      </c>
      <c r="O134" s="7">
        <f t="shared" si="25"/>
        <v>5.9999450302791582</v>
      </c>
      <c r="P134" s="7">
        <f t="shared" si="36"/>
        <v>189.99825929217337</v>
      </c>
      <c r="Q134" s="7">
        <f t="shared" si="27"/>
        <v>9.4999129646086686</v>
      </c>
      <c r="R134" s="7">
        <f t="shared" si="37"/>
        <v>239.99780121116632</v>
      </c>
      <c r="S134" s="7">
        <f t="shared" si="29"/>
        <v>11.999890060558316</v>
      </c>
    </row>
    <row r="135" spans="2:19" x14ac:dyDescent="0.35">
      <c r="B135" s="4" t="s">
        <v>122</v>
      </c>
      <c r="C135" t="s">
        <v>0</v>
      </c>
      <c r="D135">
        <v>24</v>
      </c>
      <c r="E135" t="s">
        <v>21</v>
      </c>
      <c r="F135" s="19">
        <f t="shared" ref="F135:F146" si="38">+D135/72000*$C$1</f>
        <v>0.10915</v>
      </c>
      <c r="G135" s="5">
        <f t="shared" si="30"/>
        <v>3.9632365000000003</v>
      </c>
      <c r="J135" s="6">
        <f t="shared" si="33"/>
        <v>12.016513761467889</v>
      </c>
      <c r="K135" s="6">
        <f t="shared" si="21"/>
        <v>0.60082568807339443</v>
      </c>
      <c r="L135" s="6">
        <f t="shared" si="34"/>
        <v>20.027522935779817</v>
      </c>
      <c r="M135" s="6">
        <f t="shared" si="23"/>
        <v>1.0013761467889908</v>
      </c>
      <c r="N135" s="7">
        <f t="shared" si="35"/>
        <v>28.79973614533996</v>
      </c>
      <c r="O135" s="7">
        <f t="shared" si="25"/>
        <v>1.4399868072669979</v>
      </c>
      <c r="P135" s="7">
        <f t="shared" si="36"/>
        <v>45.599582230121605</v>
      </c>
      <c r="Q135" s="7">
        <f t="shared" si="27"/>
        <v>2.2799791115060803</v>
      </c>
      <c r="R135" s="7">
        <f t="shared" si="37"/>
        <v>57.59947229067992</v>
      </c>
      <c r="S135" s="7">
        <f t="shared" si="29"/>
        <v>2.8799736145339958</v>
      </c>
    </row>
    <row r="136" spans="2:19" x14ac:dyDescent="0.35">
      <c r="B136" s="4" t="s">
        <v>123</v>
      </c>
      <c r="C136" t="s">
        <v>0</v>
      </c>
      <c r="D136">
        <v>16</v>
      </c>
      <c r="E136" t="s">
        <v>21</v>
      </c>
      <c r="F136" s="19">
        <f t="shared" si="38"/>
        <v>7.2766666666666674E-2</v>
      </c>
      <c r="G136" s="5">
        <f t="shared" si="30"/>
        <v>2.6421576666666673</v>
      </c>
      <c r="J136" s="6">
        <f t="shared" si="33"/>
        <v>16.022018348623856</v>
      </c>
      <c r="K136" s="6">
        <f t="shared" si="21"/>
        <v>0.80110091743119283</v>
      </c>
      <c r="L136" s="6">
        <f t="shared" si="34"/>
        <v>26.703363914373092</v>
      </c>
      <c r="M136" s="6">
        <f t="shared" si="23"/>
        <v>1.3351681957186545</v>
      </c>
      <c r="N136" s="7">
        <f t="shared" si="35"/>
        <v>38.399648193786618</v>
      </c>
      <c r="O136" s="7">
        <f t="shared" si="25"/>
        <v>1.919982409689331</v>
      </c>
      <c r="P136" s="7">
        <f t="shared" si="36"/>
        <v>60.799442973495488</v>
      </c>
      <c r="Q136" s="7">
        <f t="shared" si="27"/>
        <v>3.0399721486747744</v>
      </c>
      <c r="R136" s="7">
        <f t="shared" si="37"/>
        <v>76.799296387573236</v>
      </c>
      <c r="S136" s="7">
        <f t="shared" si="29"/>
        <v>3.839964819378662</v>
      </c>
    </row>
    <row r="137" spans="2:19" x14ac:dyDescent="0.35">
      <c r="B137" s="4" t="s">
        <v>124</v>
      </c>
      <c r="C137" t="s">
        <v>0</v>
      </c>
      <c r="D137">
        <v>12</v>
      </c>
      <c r="E137" t="s">
        <v>21</v>
      </c>
      <c r="F137" s="19">
        <f t="shared" si="38"/>
        <v>5.4574999999999999E-2</v>
      </c>
      <c r="G137" s="5">
        <f t="shared" ref="G137:G200" si="39">$G$1*F137</f>
        <v>1.9816182500000001</v>
      </c>
      <c r="J137" s="6"/>
      <c r="K137" s="6"/>
      <c r="L137" s="6"/>
      <c r="M137" s="6"/>
      <c r="N137" s="7"/>
      <c r="O137" s="7"/>
      <c r="P137" s="7"/>
      <c r="Q137" s="7"/>
      <c r="R137" s="7"/>
      <c r="S137" s="7"/>
    </row>
    <row r="138" spans="2:19" x14ac:dyDescent="0.35">
      <c r="B138" s="4" t="s">
        <v>125</v>
      </c>
      <c r="C138" t="s">
        <v>0</v>
      </c>
      <c r="D138">
        <v>8</v>
      </c>
      <c r="E138" t="s">
        <v>21</v>
      </c>
      <c r="F138" s="19">
        <f t="shared" si="38"/>
        <v>3.6383333333333337E-2</v>
      </c>
      <c r="G138" s="5">
        <f t="shared" si="39"/>
        <v>1.3210788333333336</v>
      </c>
      <c r="J138" s="6"/>
      <c r="K138" s="6"/>
      <c r="L138" s="6"/>
      <c r="M138" s="6"/>
      <c r="N138" s="7"/>
      <c r="O138" s="7"/>
      <c r="P138" s="7"/>
      <c r="Q138" s="7"/>
      <c r="R138" s="7"/>
      <c r="S138" s="7"/>
    </row>
    <row r="139" spans="2:19" x14ac:dyDescent="0.35">
      <c r="B139" s="4" t="s">
        <v>126</v>
      </c>
      <c r="C139" t="s">
        <v>0</v>
      </c>
      <c r="D139">
        <v>6</v>
      </c>
      <c r="E139" t="s">
        <v>21</v>
      </c>
      <c r="F139" s="19">
        <f t="shared" si="38"/>
        <v>2.7287499999999999E-2</v>
      </c>
      <c r="G139" s="5">
        <f t="shared" si="39"/>
        <v>0.99080912500000007</v>
      </c>
      <c r="J139" s="6"/>
      <c r="K139" s="6"/>
      <c r="L139" s="6"/>
      <c r="M139" s="6"/>
      <c r="N139" s="7"/>
      <c r="O139" s="7"/>
      <c r="P139" s="7"/>
      <c r="Q139" s="7"/>
      <c r="R139" s="7"/>
      <c r="S139" s="7"/>
    </row>
    <row r="140" spans="2:19" x14ac:dyDescent="0.35">
      <c r="B140" s="4" t="s">
        <v>127</v>
      </c>
      <c r="C140" t="s">
        <v>131</v>
      </c>
      <c r="D140">
        <v>100</v>
      </c>
      <c r="E140" t="s">
        <v>21</v>
      </c>
      <c r="F140" s="19">
        <f t="shared" si="38"/>
        <v>0.45479166666666665</v>
      </c>
      <c r="G140" s="5">
        <f t="shared" si="39"/>
        <v>16.513485416666668</v>
      </c>
      <c r="J140" s="6"/>
      <c r="K140" s="6"/>
      <c r="L140" s="6"/>
      <c r="M140" s="6"/>
      <c r="N140" s="7"/>
      <c r="O140" s="7"/>
      <c r="P140" s="7"/>
      <c r="Q140" s="7"/>
      <c r="R140" s="7"/>
      <c r="S140" s="7"/>
    </row>
    <row r="141" spans="2:19" x14ac:dyDescent="0.35">
      <c r="B141" s="4" t="s">
        <v>128</v>
      </c>
      <c r="C141" t="s">
        <v>131</v>
      </c>
      <c r="D141">
        <v>50</v>
      </c>
      <c r="E141" t="s">
        <v>21</v>
      </c>
      <c r="F141" s="19">
        <f t="shared" si="38"/>
        <v>0.22739583333333332</v>
      </c>
      <c r="G141" s="5">
        <f t="shared" si="39"/>
        <v>8.2567427083333342</v>
      </c>
      <c r="J141" s="6"/>
      <c r="K141" s="6"/>
      <c r="L141" s="6"/>
      <c r="M141" s="6"/>
      <c r="N141" s="7"/>
      <c r="O141" s="7"/>
      <c r="P141" s="7"/>
      <c r="Q141" s="7"/>
      <c r="R141" s="7"/>
      <c r="S141" s="7"/>
    </row>
    <row r="142" spans="2:19" x14ac:dyDescent="0.35">
      <c r="B142" s="4" t="s">
        <v>129</v>
      </c>
      <c r="C142" t="s">
        <v>132</v>
      </c>
      <c r="D142">
        <v>50</v>
      </c>
      <c r="E142" t="s">
        <v>21</v>
      </c>
      <c r="F142" s="19">
        <f t="shared" si="38"/>
        <v>0.22739583333333332</v>
      </c>
      <c r="G142" s="5">
        <f t="shared" si="39"/>
        <v>8.2567427083333342</v>
      </c>
      <c r="J142" s="6"/>
      <c r="K142" s="6"/>
      <c r="L142" s="6"/>
      <c r="M142" s="6"/>
      <c r="N142" s="7"/>
      <c r="O142" s="7"/>
      <c r="P142" s="7"/>
      <c r="Q142" s="7"/>
      <c r="R142" s="7"/>
      <c r="S142" s="7"/>
    </row>
    <row r="143" spans="2:19" x14ac:dyDescent="0.35">
      <c r="B143" s="4" t="s">
        <v>130</v>
      </c>
      <c r="C143" t="s">
        <v>132</v>
      </c>
      <c r="D143">
        <v>100</v>
      </c>
      <c r="E143" t="s">
        <v>21</v>
      </c>
      <c r="F143" s="19">
        <f t="shared" si="38"/>
        <v>0.45479166666666665</v>
      </c>
      <c r="G143" s="5">
        <f t="shared" si="39"/>
        <v>16.513485416666668</v>
      </c>
      <c r="J143" s="6"/>
      <c r="K143" s="6"/>
      <c r="L143" s="6"/>
      <c r="M143" s="6"/>
      <c r="N143" s="7"/>
      <c r="O143" s="7"/>
      <c r="P143" s="7"/>
      <c r="Q143" s="7"/>
      <c r="R143" s="7"/>
      <c r="S143" s="7"/>
    </row>
    <row r="144" spans="2:19" x14ac:dyDescent="0.35">
      <c r="B144" s="4" t="s">
        <v>133</v>
      </c>
      <c r="C144" t="s">
        <v>131</v>
      </c>
      <c r="D144">
        <v>50</v>
      </c>
      <c r="E144" t="s">
        <v>21</v>
      </c>
      <c r="F144" s="19">
        <f t="shared" si="38"/>
        <v>0.22739583333333332</v>
      </c>
      <c r="G144" s="5">
        <f t="shared" si="39"/>
        <v>8.2567427083333342</v>
      </c>
      <c r="J144" s="6"/>
      <c r="K144" s="6"/>
      <c r="L144" s="6"/>
      <c r="M144" s="6"/>
      <c r="N144" s="7"/>
      <c r="O144" s="7"/>
      <c r="P144" s="7"/>
      <c r="Q144" s="7"/>
      <c r="R144" s="7"/>
      <c r="S144" s="7"/>
    </row>
    <row r="145" spans="2:19" x14ac:dyDescent="0.35">
      <c r="B145" s="4" t="s">
        <v>134</v>
      </c>
      <c r="C145" t="s">
        <v>0</v>
      </c>
      <c r="D145">
        <v>12</v>
      </c>
      <c r="E145" t="s">
        <v>21</v>
      </c>
      <c r="F145" s="19">
        <f t="shared" si="38"/>
        <v>5.4574999999999999E-2</v>
      </c>
      <c r="G145" s="5">
        <f t="shared" si="39"/>
        <v>1.9816182500000001</v>
      </c>
      <c r="J145" s="6" t="s">
        <v>141</v>
      </c>
      <c r="K145" s="6"/>
      <c r="L145" s="6"/>
      <c r="M145" s="6"/>
      <c r="N145" s="7"/>
      <c r="O145" s="7"/>
      <c r="P145" s="7"/>
      <c r="Q145" s="7"/>
      <c r="R145" s="7"/>
      <c r="S145" s="7"/>
    </row>
    <row r="146" spans="2:19" x14ac:dyDescent="0.35">
      <c r="B146" s="4" t="s">
        <v>135</v>
      </c>
      <c r="C146" t="s">
        <v>0</v>
      </c>
      <c r="D146">
        <v>16</v>
      </c>
      <c r="E146" t="s">
        <v>21</v>
      </c>
      <c r="F146" s="19">
        <f t="shared" si="38"/>
        <v>7.2766666666666674E-2</v>
      </c>
      <c r="G146" s="5">
        <f t="shared" si="39"/>
        <v>2.6421576666666673</v>
      </c>
      <c r="J146" s="6" t="s">
        <v>141</v>
      </c>
      <c r="K146" s="6"/>
      <c r="L146" s="6"/>
      <c r="M146" s="6"/>
      <c r="N146" s="7"/>
      <c r="O146" s="7"/>
      <c r="P146" s="7"/>
      <c r="Q146" s="7"/>
      <c r="R146" s="7"/>
      <c r="S146" s="7"/>
    </row>
    <row r="147" spans="2:19" ht="15" thickBot="1" x14ac:dyDescent="0.4">
      <c r="B147" s="4"/>
      <c r="F147" s="19"/>
      <c r="J147" s="6">
        <f>+$J$1*F149</f>
        <v>5.0068807339449544</v>
      </c>
      <c r="K147" s="6">
        <f t="shared" si="21"/>
        <v>0.2503440366972477</v>
      </c>
      <c r="L147" s="6">
        <f>+$L$1*F149</f>
        <v>8.3448012232415909</v>
      </c>
      <c r="M147" s="6">
        <f t="shared" si="23"/>
        <v>0.41724006116207957</v>
      </c>
      <c r="N147" s="7">
        <f>+$N$1*F149</f>
        <v>11.999890060558318</v>
      </c>
      <c r="O147" s="7">
        <f t="shared" si="25"/>
        <v>0.5999945030279159</v>
      </c>
      <c r="P147" s="7">
        <f>+$P$1*F149</f>
        <v>18.999825929217337</v>
      </c>
      <c r="Q147" s="7">
        <f t="shared" si="27"/>
        <v>0.94999129646086689</v>
      </c>
      <c r="R147" s="7">
        <f>+$R$1*F149</f>
        <v>23.999780121116636</v>
      </c>
      <c r="S147" s="7">
        <f t="shared" si="29"/>
        <v>1.1999890060558318</v>
      </c>
    </row>
    <row r="148" spans="2:19" ht="15" thickBot="1" x14ac:dyDescent="0.4">
      <c r="B148" s="18" t="s">
        <v>462</v>
      </c>
      <c r="F148" s="19"/>
      <c r="J148" s="6">
        <f t="shared" ref="J148:J186" si="40">+$J$1*F156</f>
        <v>4.005504587155964</v>
      </c>
      <c r="K148" s="6">
        <f t="shared" ref="K148:K207" si="41">+J148/20</f>
        <v>0.20027522935779821</v>
      </c>
      <c r="L148" s="6">
        <f t="shared" ref="L148:L186" si="42">+$L$1*F156</f>
        <v>6.6758409785932731</v>
      </c>
      <c r="M148" s="6">
        <f t="shared" ref="M148:M207" si="43">+L148/20</f>
        <v>0.33379204892966363</v>
      </c>
      <c r="N148" s="7">
        <f t="shared" ref="N148:N186" si="44">+$N$1*F156</f>
        <v>9.5999120484466545</v>
      </c>
      <c r="O148" s="7">
        <f t="shared" ref="O148:O207" si="45">+N148/20</f>
        <v>0.47999560242233275</v>
      </c>
      <c r="P148" s="7">
        <f t="shared" ref="P148:P186" si="46">+$P$1*F156</f>
        <v>15.199860743373872</v>
      </c>
      <c r="Q148" s="7">
        <f t="shared" ref="Q148:Q207" si="47">+P148/20</f>
        <v>0.7599930371686936</v>
      </c>
      <c r="R148" s="7">
        <f t="shared" ref="R148:R186" si="48">+$R$1*F156</f>
        <v>19.199824096893309</v>
      </c>
      <c r="S148" s="7">
        <f t="shared" ref="S148:S207" si="49">+R148/20</f>
        <v>0.95999120484466549</v>
      </c>
    </row>
    <row r="149" spans="2:19" x14ac:dyDescent="0.35">
      <c r="B149" t="s">
        <v>136</v>
      </c>
      <c r="C149" t="s">
        <v>137</v>
      </c>
      <c r="D149">
        <v>5</v>
      </c>
      <c r="E149" t="s">
        <v>21</v>
      </c>
      <c r="F149" s="19">
        <f t="shared" ref="F149:F214" si="50">+D149/72000*$C$1</f>
        <v>2.2739583333333334E-2</v>
      </c>
      <c r="G149" s="5">
        <f t="shared" si="39"/>
        <v>0.82567427083333345</v>
      </c>
      <c r="J149" s="6">
        <f t="shared" si="40"/>
        <v>4.005504587155964</v>
      </c>
      <c r="K149" s="6">
        <f t="shared" si="41"/>
        <v>0.20027522935779821</v>
      </c>
      <c r="L149" s="6">
        <f t="shared" si="42"/>
        <v>6.6758409785932731</v>
      </c>
      <c r="M149" s="6">
        <f t="shared" si="43"/>
        <v>0.33379204892966363</v>
      </c>
      <c r="N149" s="7">
        <f t="shared" si="44"/>
        <v>9.5999120484466545</v>
      </c>
      <c r="O149" s="7">
        <f t="shared" si="45"/>
        <v>0.47999560242233275</v>
      </c>
      <c r="P149" s="16">
        <f t="shared" si="46"/>
        <v>15.199860743373872</v>
      </c>
      <c r="Q149" s="7">
        <f t="shared" si="47"/>
        <v>0.7599930371686936</v>
      </c>
      <c r="R149" s="16">
        <f t="shared" si="48"/>
        <v>19.199824096893309</v>
      </c>
      <c r="S149" s="7">
        <f t="shared" si="49"/>
        <v>0.95999120484466549</v>
      </c>
    </row>
    <row r="150" spans="2:19" x14ac:dyDescent="0.35">
      <c r="B150" t="s">
        <v>463</v>
      </c>
      <c r="C150" t="s">
        <v>138</v>
      </c>
      <c r="D150">
        <v>6</v>
      </c>
      <c r="E150" t="s">
        <v>21</v>
      </c>
      <c r="F150" s="19">
        <f t="shared" si="50"/>
        <v>2.7287499999999999E-2</v>
      </c>
      <c r="G150" s="5">
        <f t="shared" si="39"/>
        <v>0.99080912500000007</v>
      </c>
      <c r="J150" s="6">
        <f t="shared" si="40"/>
        <v>4.005504587155964</v>
      </c>
      <c r="K150" s="6">
        <f t="shared" si="41"/>
        <v>0.20027522935779821</v>
      </c>
      <c r="L150" s="6">
        <f t="shared" si="42"/>
        <v>6.6758409785932731</v>
      </c>
      <c r="M150" s="6">
        <f t="shared" si="43"/>
        <v>0.33379204892966363</v>
      </c>
      <c r="N150" s="7">
        <f t="shared" si="44"/>
        <v>9.5999120484466545</v>
      </c>
      <c r="O150" s="7">
        <f t="shared" si="45"/>
        <v>0.47999560242233275</v>
      </c>
      <c r="P150" s="16">
        <f t="shared" si="46"/>
        <v>15.199860743373872</v>
      </c>
      <c r="Q150" s="7">
        <f t="shared" si="47"/>
        <v>0.7599930371686936</v>
      </c>
      <c r="R150" s="16">
        <f t="shared" si="48"/>
        <v>19.199824096893309</v>
      </c>
      <c r="S150" s="7">
        <f t="shared" si="49"/>
        <v>0.95999120484466549</v>
      </c>
    </row>
    <row r="151" spans="2:19" x14ac:dyDescent="0.35">
      <c r="B151" t="s">
        <v>142</v>
      </c>
      <c r="C151" t="s">
        <v>138</v>
      </c>
      <c r="D151">
        <v>10</v>
      </c>
      <c r="E151" t="s">
        <v>21</v>
      </c>
      <c r="F151" s="19">
        <f t="shared" si="50"/>
        <v>4.5479166666666668E-2</v>
      </c>
      <c r="G151" s="5">
        <f t="shared" si="39"/>
        <v>1.6513485416666669</v>
      </c>
      <c r="J151" s="6">
        <f t="shared" si="40"/>
        <v>4.005504587155964</v>
      </c>
      <c r="K151" s="6">
        <f t="shared" si="41"/>
        <v>0.20027522935779821</v>
      </c>
      <c r="L151" s="6">
        <f t="shared" si="42"/>
        <v>6.6758409785932731</v>
      </c>
      <c r="M151" s="6">
        <f t="shared" si="43"/>
        <v>0.33379204892966363</v>
      </c>
      <c r="N151" s="7">
        <f t="shared" si="44"/>
        <v>9.5999120484466545</v>
      </c>
      <c r="O151" s="7">
        <f t="shared" si="45"/>
        <v>0.47999560242233275</v>
      </c>
      <c r="P151" s="16">
        <f t="shared" si="46"/>
        <v>15.199860743373872</v>
      </c>
      <c r="Q151" s="7">
        <f t="shared" si="47"/>
        <v>0.7599930371686936</v>
      </c>
      <c r="R151" s="16">
        <f t="shared" si="48"/>
        <v>19.199824096893309</v>
      </c>
      <c r="S151" s="7">
        <f t="shared" si="49"/>
        <v>0.95999120484466549</v>
      </c>
    </row>
    <row r="152" spans="2:19" x14ac:dyDescent="0.35">
      <c r="B152" t="s">
        <v>143</v>
      </c>
      <c r="C152" t="s">
        <v>138</v>
      </c>
      <c r="D152">
        <v>4</v>
      </c>
      <c r="E152" t="s">
        <v>21</v>
      </c>
      <c r="F152" s="19">
        <f t="shared" si="50"/>
        <v>1.8191666666666668E-2</v>
      </c>
      <c r="G152" s="5">
        <f t="shared" si="39"/>
        <v>0.66053941666666682</v>
      </c>
      <c r="J152" s="6">
        <f t="shared" si="40"/>
        <v>4.005504587155964</v>
      </c>
      <c r="K152" s="6">
        <f t="shared" si="41"/>
        <v>0.20027522935779821</v>
      </c>
      <c r="L152" s="6">
        <f t="shared" si="42"/>
        <v>6.6758409785932731</v>
      </c>
      <c r="M152" s="6">
        <f t="shared" si="43"/>
        <v>0.33379204892966363</v>
      </c>
      <c r="N152" s="7">
        <f t="shared" si="44"/>
        <v>9.5999120484466545</v>
      </c>
      <c r="O152" s="7">
        <f t="shared" si="45"/>
        <v>0.47999560242233275</v>
      </c>
      <c r="P152" s="16">
        <f t="shared" si="46"/>
        <v>15.199860743373872</v>
      </c>
      <c r="Q152" s="7">
        <f t="shared" si="47"/>
        <v>0.7599930371686936</v>
      </c>
      <c r="R152" s="16">
        <f t="shared" si="48"/>
        <v>19.199824096893309</v>
      </c>
      <c r="S152" s="7">
        <f t="shared" si="49"/>
        <v>0.95999120484466549</v>
      </c>
    </row>
    <row r="153" spans="2:19" x14ac:dyDescent="0.35">
      <c r="B153" t="s">
        <v>144</v>
      </c>
      <c r="C153" t="s">
        <v>137</v>
      </c>
      <c r="D153">
        <v>4</v>
      </c>
      <c r="E153" t="s">
        <v>21</v>
      </c>
      <c r="F153" s="19">
        <f t="shared" si="50"/>
        <v>1.8191666666666668E-2</v>
      </c>
      <c r="G153" s="5">
        <f t="shared" si="39"/>
        <v>0.66053941666666682</v>
      </c>
      <c r="J153" s="6">
        <f t="shared" si="40"/>
        <v>4.005504587155964</v>
      </c>
      <c r="K153" s="6">
        <f t="shared" si="41"/>
        <v>0.20027522935779821</v>
      </c>
      <c r="L153" s="6">
        <f t="shared" si="42"/>
        <v>6.6758409785932731</v>
      </c>
      <c r="M153" s="6">
        <f t="shared" si="43"/>
        <v>0.33379204892966363</v>
      </c>
      <c r="N153" s="7">
        <f t="shared" si="44"/>
        <v>9.5999120484466545</v>
      </c>
      <c r="O153" s="7">
        <f t="shared" si="45"/>
        <v>0.47999560242233275</v>
      </c>
      <c r="P153" s="16">
        <f t="shared" si="46"/>
        <v>15.199860743373872</v>
      </c>
      <c r="Q153" s="7">
        <f t="shared" si="47"/>
        <v>0.7599930371686936</v>
      </c>
      <c r="R153" s="16">
        <f t="shared" si="48"/>
        <v>19.199824096893309</v>
      </c>
      <c r="S153" s="7">
        <f t="shared" si="49"/>
        <v>0.95999120484466549</v>
      </c>
    </row>
    <row r="154" spans="2:19" x14ac:dyDescent="0.35">
      <c r="B154" t="s">
        <v>146</v>
      </c>
      <c r="C154" t="s">
        <v>138</v>
      </c>
      <c r="D154">
        <v>4</v>
      </c>
      <c r="E154" t="s">
        <v>21</v>
      </c>
      <c r="F154" s="19">
        <f t="shared" si="50"/>
        <v>1.8191666666666668E-2</v>
      </c>
      <c r="G154" s="5">
        <f t="shared" si="39"/>
        <v>0.66053941666666682</v>
      </c>
      <c r="J154" s="6">
        <f t="shared" si="40"/>
        <v>4.005504587155964</v>
      </c>
      <c r="K154" s="6">
        <f t="shared" si="41"/>
        <v>0.20027522935779821</v>
      </c>
      <c r="L154" s="6">
        <f t="shared" si="42"/>
        <v>6.6758409785932731</v>
      </c>
      <c r="M154" s="6">
        <f t="shared" si="43"/>
        <v>0.33379204892966363</v>
      </c>
      <c r="N154" s="7">
        <f t="shared" si="44"/>
        <v>9.5999120484466545</v>
      </c>
      <c r="O154" s="7">
        <f t="shared" si="45"/>
        <v>0.47999560242233275</v>
      </c>
      <c r="P154" s="16">
        <f t="shared" si="46"/>
        <v>15.199860743373872</v>
      </c>
      <c r="Q154" s="7">
        <f t="shared" si="47"/>
        <v>0.7599930371686936</v>
      </c>
      <c r="R154" s="16">
        <f t="shared" si="48"/>
        <v>19.199824096893309</v>
      </c>
      <c r="S154" s="7">
        <f t="shared" si="49"/>
        <v>0.95999120484466549</v>
      </c>
    </row>
    <row r="155" spans="2:19" x14ac:dyDescent="0.35">
      <c r="B155" t="s">
        <v>147</v>
      </c>
      <c r="C155" t="s">
        <v>137</v>
      </c>
      <c r="D155">
        <v>4</v>
      </c>
      <c r="E155" t="s">
        <v>21</v>
      </c>
      <c r="F155" s="19">
        <f t="shared" si="50"/>
        <v>1.8191666666666668E-2</v>
      </c>
      <c r="G155" s="5">
        <f t="shared" si="39"/>
        <v>0.66053941666666682</v>
      </c>
      <c r="J155" s="6">
        <f t="shared" si="40"/>
        <v>4.005504587155964</v>
      </c>
      <c r="K155" s="6">
        <f t="shared" si="41"/>
        <v>0.20027522935779821</v>
      </c>
      <c r="L155" s="6">
        <f t="shared" si="42"/>
        <v>6.6758409785932731</v>
      </c>
      <c r="M155" s="6">
        <f t="shared" si="43"/>
        <v>0.33379204892966363</v>
      </c>
      <c r="N155" s="7">
        <f t="shared" si="44"/>
        <v>9.5999120484466545</v>
      </c>
      <c r="O155" s="7">
        <f t="shared" si="45"/>
        <v>0.47999560242233275</v>
      </c>
      <c r="P155" s="16">
        <f t="shared" si="46"/>
        <v>15.199860743373872</v>
      </c>
      <c r="Q155" s="7">
        <f t="shared" si="47"/>
        <v>0.7599930371686936</v>
      </c>
      <c r="R155" s="16">
        <f t="shared" si="48"/>
        <v>19.199824096893309</v>
      </c>
      <c r="S155" s="7">
        <f t="shared" si="49"/>
        <v>0.95999120484466549</v>
      </c>
    </row>
    <row r="156" spans="2:19" x14ac:dyDescent="0.35">
      <c r="B156" t="s">
        <v>148</v>
      </c>
      <c r="C156" t="s">
        <v>100</v>
      </c>
      <c r="D156">
        <v>4</v>
      </c>
      <c r="E156" t="s">
        <v>21</v>
      </c>
      <c r="F156" s="19">
        <f t="shared" si="50"/>
        <v>1.8191666666666668E-2</v>
      </c>
      <c r="G156" s="5">
        <f t="shared" si="39"/>
        <v>0.66053941666666682</v>
      </c>
      <c r="J156" s="6">
        <f t="shared" si="40"/>
        <v>4.005504587155964</v>
      </c>
      <c r="K156" s="6">
        <f t="shared" si="41"/>
        <v>0.20027522935779821</v>
      </c>
      <c r="L156" s="6">
        <f t="shared" si="42"/>
        <v>6.6758409785932731</v>
      </c>
      <c r="M156" s="6">
        <f t="shared" si="43"/>
        <v>0.33379204892966363</v>
      </c>
      <c r="N156" s="7">
        <f t="shared" si="44"/>
        <v>9.5999120484466545</v>
      </c>
      <c r="O156" s="7">
        <f t="shared" si="45"/>
        <v>0.47999560242233275</v>
      </c>
      <c r="P156" s="16">
        <f t="shared" si="46"/>
        <v>15.199860743373872</v>
      </c>
      <c r="Q156" s="7">
        <f t="shared" si="47"/>
        <v>0.7599930371686936</v>
      </c>
      <c r="R156" s="16">
        <f t="shared" si="48"/>
        <v>19.199824096893309</v>
      </c>
      <c r="S156" s="7">
        <f t="shared" si="49"/>
        <v>0.95999120484466549</v>
      </c>
    </row>
    <row r="157" spans="2:19" x14ac:dyDescent="0.35">
      <c r="B157" t="s">
        <v>156</v>
      </c>
      <c r="C157" t="s">
        <v>137</v>
      </c>
      <c r="D157">
        <v>4</v>
      </c>
      <c r="E157" t="s">
        <v>21</v>
      </c>
      <c r="F157" s="19">
        <f t="shared" si="50"/>
        <v>1.8191666666666668E-2</v>
      </c>
      <c r="G157" s="5">
        <f t="shared" si="39"/>
        <v>0.66053941666666682</v>
      </c>
      <c r="J157" s="6">
        <f t="shared" si="40"/>
        <v>4.005504587155964</v>
      </c>
      <c r="K157" s="6">
        <f t="shared" si="41"/>
        <v>0.20027522935779821</v>
      </c>
      <c r="L157" s="6">
        <f t="shared" si="42"/>
        <v>6.6758409785932731</v>
      </c>
      <c r="M157" s="6">
        <f t="shared" si="43"/>
        <v>0.33379204892966363</v>
      </c>
      <c r="N157" s="7">
        <f t="shared" si="44"/>
        <v>9.5999120484466545</v>
      </c>
      <c r="O157" s="7">
        <f t="shared" si="45"/>
        <v>0.47999560242233275</v>
      </c>
      <c r="P157" s="16">
        <f t="shared" si="46"/>
        <v>15.199860743373872</v>
      </c>
      <c r="Q157" s="7">
        <f t="shared" si="47"/>
        <v>0.7599930371686936</v>
      </c>
      <c r="R157" s="16">
        <f t="shared" si="48"/>
        <v>19.199824096893309</v>
      </c>
      <c r="S157" s="7">
        <f t="shared" si="49"/>
        <v>0.95999120484466549</v>
      </c>
    </row>
    <row r="158" spans="2:19" x14ac:dyDescent="0.35">
      <c r="B158" t="s">
        <v>157</v>
      </c>
      <c r="C158" t="s">
        <v>100</v>
      </c>
      <c r="D158">
        <v>4</v>
      </c>
      <c r="E158" t="s">
        <v>21</v>
      </c>
      <c r="F158" s="19">
        <f t="shared" si="50"/>
        <v>1.8191666666666668E-2</v>
      </c>
      <c r="G158" s="5">
        <f t="shared" si="39"/>
        <v>0.66053941666666682</v>
      </c>
      <c r="J158" s="6">
        <f t="shared" si="40"/>
        <v>4.005504587155964</v>
      </c>
      <c r="K158" s="6">
        <f t="shared" si="41"/>
        <v>0.20027522935779821</v>
      </c>
      <c r="L158" s="6">
        <f t="shared" si="42"/>
        <v>6.6758409785932731</v>
      </c>
      <c r="M158" s="6">
        <f t="shared" si="43"/>
        <v>0.33379204892966363</v>
      </c>
      <c r="N158" s="7">
        <f t="shared" si="44"/>
        <v>9.5999120484466545</v>
      </c>
      <c r="O158" s="7">
        <f t="shared" si="45"/>
        <v>0.47999560242233275</v>
      </c>
      <c r="P158" s="16">
        <f t="shared" si="46"/>
        <v>15.199860743373872</v>
      </c>
      <c r="Q158" s="7">
        <f t="shared" si="47"/>
        <v>0.7599930371686936</v>
      </c>
      <c r="R158" s="16">
        <f t="shared" si="48"/>
        <v>19.199824096893309</v>
      </c>
      <c r="S158" s="7">
        <f t="shared" si="49"/>
        <v>0.95999120484466549</v>
      </c>
    </row>
    <row r="159" spans="2:19" x14ac:dyDescent="0.35">
      <c r="B159" t="s">
        <v>158</v>
      </c>
      <c r="C159" t="s">
        <v>159</v>
      </c>
      <c r="D159">
        <v>4</v>
      </c>
      <c r="E159" t="s">
        <v>21</v>
      </c>
      <c r="F159" s="19">
        <f t="shared" si="50"/>
        <v>1.8191666666666668E-2</v>
      </c>
      <c r="G159" s="5">
        <f t="shared" si="39"/>
        <v>0.66053941666666682</v>
      </c>
      <c r="J159" s="6">
        <f t="shared" si="40"/>
        <v>4.005504587155964</v>
      </c>
      <c r="K159" s="6">
        <f t="shared" si="41"/>
        <v>0.20027522935779821</v>
      </c>
      <c r="L159" s="6">
        <f t="shared" si="42"/>
        <v>6.6758409785932731</v>
      </c>
      <c r="M159" s="6">
        <f t="shared" si="43"/>
        <v>0.33379204892966363</v>
      </c>
      <c r="N159" s="7">
        <f t="shared" si="44"/>
        <v>9.5999120484466545</v>
      </c>
      <c r="O159" s="7">
        <f t="shared" si="45"/>
        <v>0.47999560242233275</v>
      </c>
      <c r="P159" s="16">
        <f t="shared" si="46"/>
        <v>15.199860743373872</v>
      </c>
      <c r="Q159" s="7">
        <f t="shared" si="47"/>
        <v>0.7599930371686936</v>
      </c>
      <c r="R159" s="16">
        <f t="shared" si="48"/>
        <v>19.199824096893309</v>
      </c>
      <c r="S159" s="7">
        <f t="shared" si="49"/>
        <v>0.95999120484466549</v>
      </c>
    </row>
    <row r="160" spans="2:19" x14ac:dyDescent="0.35">
      <c r="B160" t="s">
        <v>161</v>
      </c>
      <c r="C160" t="s">
        <v>160</v>
      </c>
      <c r="D160">
        <v>4</v>
      </c>
      <c r="E160" t="s">
        <v>21</v>
      </c>
      <c r="F160" s="19">
        <f t="shared" si="50"/>
        <v>1.8191666666666668E-2</v>
      </c>
      <c r="G160" s="5">
        <f t="shared" si="39"/>
        <v>0.66053941666666682</v>
      </c>
      <c r="J160" s="6">
        <f t="shared" si="40"/>
        <v>4.005504587155964</v>
      </c>
      <c r="K160" s="6">
        <f t="shared" si="41"/>
        <v>0.20027522935779821</v>
      </c>
      <c r="L160" s="6">
        <f t="shared" si="42"/>
        <v>6.6758409785932731</v>
      </c>
      <c r="M160" s="6">
        <f t="shared" si="43"/>
        <v>0.33379204892966363</v>
      </c>
      <c r="N160" s="7">
        <f t="shared" si="44"/>
        <v>9.5999120484466545</v>
      </c>
      <c r="O160" s="7">
        <f t="shared" si="45"/>
        <v>0.47999560242233275</v>
      </c>
      <c r="P160" s="16">
        <f t="shared" si="46"/>
        <v>15.199860743373872</v>
      </c>
      <c r="Q160" s="7">
        <f t="shared" si="47"/>
        <v>0.7599930371686936</v>
      </c>
      <c r="R160" s="16">
        <f t="shared" si="48"/>
        <v>19.199824096893309</v>
      </c>
      <c r="S160" s="7">
        <f t="shared" si="49"/>
        <v>0.95999120484466549</v>
      </c>
    </row>
    <row r="161" spans="2:19" x14ac:dyDescent="0.35">
      <c r="B161" t="s">
        <v>162</v>
      </c>
      <c r="C161" t="s">
        <v>100</v>
      </c>
      <c r="D161">
        <v>4</v>
      </c>
      <c r="E161" t="s">
        <v>21</v>
      </c>
      <c r="F161" s="19">
        <f t="shared" si="50"/>
        <v>1.8191666666666668E-2</v>
      </c>
      <c r="G161" s="5">
        <f t="shared" si="39"/>
        <v>0.66053941666666682</v>
      </c>
      <c r="J161" s="6">
        <f t="shared" si="40"/>
        <v>50.068807339449542</v>
      </c>
      <c r="K161" s="6">
        <f t="shared" si="41"/>
        <v>2.5034403669724772</v>
      </c>
      <c r="L161" s="6">
        <f t="shared" si="42"/>
        <v>83.448012232415905</v>
      </c>
      <c r="M161" s="6">
        <f t="shared" si="43"/>
        <v>4.1724006116207955</v>
      </c>
      <c r="N161" s="7">
        <f t="shared" si="44"/>
        <v>119.99890060558316</v>
      </c>
      <c r="O161" s="7">
        <f t="shared" si="45"/>
        <v>5.9999450302791582</v>
      </c>
      <c r="P161" s="16">
        <f t="shared" si="46"/>
        <v>189.99825929217337</v>
      </c>
      <c r="Q161" s="7">
        <f t="shared" si="47"/>
        <v>9.4999129646086686</v>
      </c>
      <c r="R161" s="16">
        <f t="shared" si="48"/>
        <v>239.99780121116632</v>
      </c>
      <c r="S161" s="7">
        <f t="shared" si="49"/>
        <v>11.999890060558316</v>
      </c>
    </row>
    <row r="162" spans="2:19" x14ac:dyDescent="0.35">
      <c r="B162" t="s">
        <v>163</v>
      </c>
      <c r="C162" t="s">
        <v>160</v>
      </c>
      <c r="D162">
        <v>4</v>
      </c>
      <c r="E162" t="s">
        <v>21</v>
      </c>
      <c r="F162" s="19">
        <f t="shared" si="50"/>
        <v>1.8191666666666668E-2</v>
      </c>
      <c r="G162" s="5">
        <f t="shared" si="39"/>
        <v>0.66053941666666682</v>
      </c>
      <c r="J162" s="6">
        <f t="shared" si="40"/>
        <v>4.005504587155964</v>
      </c>
      <c r="K162" s="6">
        <f t="shared" si="41"/>
        <v>0.20027522935779821</v>
      </c>
      <c r="L162" s="6">
        <f t="shared" si="42"/>
        <v>6.6758409785932731</v>
      </c>
      <c r="M162" s="6">
        <f t="shared" si="43"/>
        <v>0.33379204892966363</v>
      </c>
      <c r="N162" s="7">
        <f t="shared" si="44"/>
        <v>9.5999120484466545</v>
      </c>
      <c r="O162" s="7">
        <f t="shared" si="45"/>
        <v>0.47999560242233275</v>
      </c>
      <c r="P162" s="16">
        <f t="shared" si="46"/>
        <v>15.199860743373872</v>
      </c>
      <c r="Q162" s="7">
        <f t="shared" si="47"/>
        <v>0.7599930371686936</v>
      </c>
      <c r="R162" s="16">
        <f t="shared" si="48"/>
        <v>19.199824096893309</v>
      </c>
      <c r="S162" s="7">
        <f t="shared" si="49"/>
        <v>0.95999120484466549</v>
      </c>
    </row>
    <row r="163" spans="2:19" x14ac:dyDescent="0.35">
      <c r="B163" t="s">
        <v>164</v>
      </c>
      <c r="C163" t="s">
        <v>137</v>
      </c>
      <c r="D163">
        <v>4</v>
      </c>
      <c r="E163" t="s">
        <v>21</v>
      </c>
      <c r="F163" s="19">
        <f t="shared" si="50"/>
        <v>1.8191666666666668E-2</v>
      </c>
      <c r="G163" s="5">
        <f t="shared" si="39"/>
        <v>0.66053941666666682</v>
      </c>
      <c r="J163" s="6">
        <f t="shared" si="40"/>
        <v>4.005504587155964</v>
      </c>
      <c r="K163" s="6">
        <f t="shared" si="41"/>
        <v>0.20027522935779821</v>
      </c>
      <c r="L163" s="6">
        <f t="shared" si="42"/>
        <v>6.6758409785932731</v>
      </c>
      <c r="M163" s="6">
        <f t="shared" si="43"/>
        <v>0.33379204892966363</v>
      </c>
      <c r="N163" s="7">
        <f t="shared" si="44"/>
        <v>9.5999120484466545</v>
      </c>
      <c r="O163" s="7">
        <f t="shared" si="45"/>
        <v>0.47999560242233275</v>
      </c>
      <c r="P163" s="16">
        <f t="shared" si="46"/>
        <v>15.199860743373872</v>
      </c>
      <c r="Q163" s="7">
        <f t="shared" si="47"/>
        <v>0.7599930371686936</v>
      </c>
      <c r="R163" s="16">
        <f t="shared" si="48"/>
        <v>19.199824096893309</v>
      </c>
      <c r="S163" s="7">
        <f t="shared" si="49"/>
        <v>0.95999120484466549</v>
      </c>
    </row>
    <row r="164" spans="2:19" x14ac:dyDescent="0.35">
      <c r="B164" t="s">
        <v>165</v>
      </c>
      <c r="C164" t="s">
        <v>100</v>
      </c>
      <c r="D164">
        <v>4</v>
      </c>
      <c r="E164" t="s">
        <v>21</v>
      </c>
      <c r="F164" s="19">
        <f t="shared" si="50"/>
        <v>1.8191666666666668E-2</v>
      </c>
      <c r="G164" s="5">
        <f t="shared" si="39"/>
        <v>0.66053941666666682</v>
      </c>
      <c r="J164" s="6">
        <f t="shared" si="40"/>
        <v>60.082568807339456</v>
      </c>
      <c r="K164" s="6">
        <f t="shared" si="41"/>
        <v>3.0041284403669728</v>
      </c>
      <c r="L164" s="6">
        <f t="shared" si="42"/>
        <v>100.1376146788991</v>
      </c>
      <c r="M164" s="6">
        <f t="shared" si="43"/>
        <v>5.0068807339449553</v>
      </c>
      <c r="N164" s="7">
        <f t="shared" si="44"/>
        <v>143.99868072669983</v>
      </c>
      <c r="O164" s="7">
        <f t="shared" si="45"/>
        <v>7.1999340363349917</v>
      </c>
      <c r="P164" s="16">
        <f t="shared" si="46"/>
        <v>227.99791115060808</v>
      </c>
      <c r="Q164" s="7">
        <f t="shared" si="47"/>
        <v>11.399895557530403</v>
      </c>
      <c r="R164" s="16">
        <f t="shared" si="48"/>
        <v>287.99736145339966</v>
      </c>
      <c r="S164" s="7">
        <f t="shared" si="49"/>
        <v>14.399868072669983</v>
      </c>
    </row>
    <row r="165" spans="2:19" x14ac:dyDescent="0.35">
      <c r="B165" t="s">
        <v>166</v>
      </c>
      <c r="C165" t="s">
        <v>100</v>
      </c>
      <c r="D165">
        <v>4</v>
      </c>
      <c r="E165" t="s">
        <v>21</v>
      </c>
      <c r="F165" s="19">
        <f t="shared" si="50"/>
        <v>1.8191666666666668E-2</v>
      </c>
      <c r="G165" s="5">
        <f t="shared" si="39"/>
        <v>0.66053941666666682</v>
      </c>
      <c r="J165" s="6">
        <f t="shared" si="40"/>
        <v>10.013761467889909</v>
      </c>
      <c r="K165" s="6">
        <f t="shared" si="41"/>
        <v>0.50068807339449539</v>
      </c>
      <c r="L165" s="6">
        <f t="shared" si="42"/>
        <v>16.689602446483182</v>
      </c>
      <c r="M165" s="6">
        <f t="shared" si="43"/>
        <v>0.83448012232415913</v>
      </c>
      <c r="N165" s="7">
        <f t="shared" si="44"/>
        <v>23.999780121116636</v>
      </c>
      <c r="O165" s="7">
        <f t="shared" si="45"/>
        <v>1.1999890060558318</v>
      </c>
      <c r="P165" s="16">
        <f t="shared" si="46"/>
        <v>37.999651858434675</v>
      </c>
      <c r="Q165" s="7">
        <f t="shared" si="47"/>
        <v>1.8999825929217338</v>
      </c>
      <c r="R165" s="16">
        <f t="shared" si="48"/>
        <v>47.999560242233272</v>
      </c>
      <c r="S165" s="7">
        <f t="shared" si="49"/>
        <v>2.3999780121116636</v>
      </c>
    </row>
    <row r="166" spans="2:19" x14ac:dyDescent="0.35">
      <c r="B166" t="s">
        <v>167</v>
      </c>
      <c r="C166" t="s">
        <v>160</v>
      </c>
      <c r="D166">
        <v>4</v>
      </c>
      <c r="E166" t="s">
        <v>21</v>
      </c>
      <c r="F166" s="19">
        <f t="shared" si="50"/>
        <v>1.8191666666666668E-2</v>
      </c>
      <c r="G166" s="5">
        <f t="shared" si="39"/>
        <v>0.66053941666666682</v>
      </c>
      <c r="J166" s="6">
        <f t="shared" si="40"/>
        <v>100.13761467889908</v>
      </c>
      <c r="K166" s="6">
        <f t="shared" si="41"/>
        <v>5.0068807339449544</v>
      </c>
      <c r="L166" s="6">
        <f t="shared" si="42"/>
        <v>166.89602446483181</v>
      </c>
      <c r="M166" s="6">
        <f t="shared" si="43"/>
        <v>8.3448012232415909</v>
      </c>
      <c r="N166" s="7">
        <f t="shared" si="44"/>
        <v>239.99780121116632</v>
      </c>
      <c r="O166" s="7">
        <f t="shared" si="45"/>
        <v>11.999890060558316</v>
      </c>
      <c r="P166" s="16">
        <f t="shared" si="46"/>
        <v>379.99651858434675</v>
      </c>
      <c r="Q166" s="7">
        <f t="shared" si="47"/>
        <v>18.999825929217337</v>
      </c>
      <c r="R166" s="16">
        <f t="shared" si="48"/>
        <v>479.99560242233264</v>
      </c>
      <c r="S166" s="7">
        <f t="shared" si="49"/>
        <v>23.999780121116633</v>
      </c>
    </row>
    <row r="167" spans="2:19" x14ac:dyDescent="0.35">
      <c r="B167" t="s">
        <v>168</v>
      </c>
      <c r="C167" t="s">
        <v>100</v>
      </c>
      <c r="D167">
        <v>4</v>
      </c>
      <c r="E167" t="s">
        <v>21</v>
      </c>
      <c r="F167" s="19">
        <f t="shared" si="50"/>
        <v>1.8191666666666668E-2</v>
      </c>
      <c r="G167" s="5">
        <f t="shared" si="39"/>
        <v>0.66053941666666682</v>
      </c>
      <c r="J167" s="6">
        <f t="shared" si="40"/>
        <v>4.005504587155964</v>
      </c>
      <c r="K167" s="6">
        <f t="shared" si="41"/>
        <v>0.20027522935779821</v>
      </c>
      <c r="L167" s="6">
        <f t="shared" si="42"/>
        <v>6.6758409785932731</v>
      </c>
      <c r="M167" s="6">
        <f t="shared" si="43"/>
        <v>0.33379204892966363</v>
      </c>
      <c r="N167" s="7">
        <f t="shared" si="44"/>
        <v>9.5999120484466545</v>
      </c>
      <c r="O167" s="7">
        <f t="shared" si="45"/>
        <v>0.47999560242233275</v>
      </c>
      <c r="P167" s="16">
        <f t="shared" si="46"/>
        <v>15.199860743373872</v>
      </c>
      <c r="Q167" s="7">
        <f t="shared" si="47"/>
        <v>0.7599930371686936</v>
      </c>
      <c r="R167" s="16">
        <f t="shared" si="48"/>
        <v>19.199824096893309</v>
      </c>
      <c r="S167" s="7">
        <f t="shared" si="49"/>
        <v>0.95999120484466549</v>
      </c>
    </row>
    <row r="168" spans="2:19" x14ac:dyDescent="0.35">
      <c r="B168" t="s">
        <v>169</v>
      </c>
      <c r="C168" t="s">
        <v>160</v>
      </c>
      <c r="D168">
        <v>4</v>
      </c>
      <c r="E168" t="s">
        <v>21</v>
      </c>
      <c r="F168" s="19">
        <f t="shared" si="50"/>
        <v>1.8191666666666668E-2</v>
      </c>
      <c r="G168" s="5">
        <f t="shared" si="39"/>
        <v>0.66053941666666682</v>
      </c>
      <c r="J168" s="6">
        <f t="shared" si="40"/>
        <v>4.005504587155964</v>
      </c>
      <c r="K168" s="6">
        <f t="shared" si="41"/>
        <v>0.20027522935779821</v>
      </c>
      <c r="L168" s="6">
        <f t="shared" si="42"/>
        <v>6.6758409785932731</v>
      </c>
      <c r="M168" s="6">
        <f t="shared" si="43"/>
        <v>0.33379204892966363</v>
      </c>
      <c r="N168" s="7">
        <f t="shared" si="44"/>
        <v>9.5999120484466545</v>
      </c>
      <c r="O168" s="7">
        <f t="shared" si="45"/>
        <v>0.47999560242233275</v>
      </c>
      <c r="P168" s="16">
        <f t="shared" si="46"/>
        <v>15.199860743373872</v>
      </c>
      <c r="Q168" s="7">
        <f t="shared" si="47"/>
        <v>0.7599930371686936</v>
      </c>
      <c r="R168" s="16">
        <f t="shared" si="48"/>
        <v>19.199824096893309</v>
      </c>
      <c r="S168" s="7">
        <f t="shared" si="49"/>
        <v>0.95999120484466549</v>
      </c>
    </row>
    <row r="169" spans="2:19" x14ac:dyDescent="0.35">
      <c r="B169" t="s">
        <v>173</v>
      </c>
      <c r="C169" t="s">
        <v>7</v>
      </c>
      <c r="D169">
        <v>50</v>
      </c>
      <c r="E169" t="s">
        <v>21</v>
      </c>
      <c r="F169" s="19">
        <f t="shared" si="50"/>
        <v>0.22739583333333332</v>
      </c>
      <c r="G169" s="5">
        <f t="shared" si="39"/>
        <v>8.2567427083333342</v>
      </c>
      <c r="J169" s="6">
        <f t="shared" si="40"/>
        <v>4.005504587155964</v>
      </c>
      <c r="K169" s="6">
        <f t="shared" si="41"/>
        <v>0.20027522935779821</v>
      </c>
      <c r="L169" s="6">
        <f t="shared" si="42"/>
        <v>6.6758409785932731</v>
      </c>
      <c r="M169" s="6">
        <f t="shared" si="43"/>
        <v>0.33379204892966363</v>
      </c>
      <c r="N169" s="7">
        <f t="shared" si="44"/>
        <v>9.5999120484466545</v>
      </c>
      <c r="O169" s="7">
        <f t="shared" si="45"/>
        <v>0.47999560242233275</v>
      </c>
      <c r="P169" s="16">
        <f t="shared" si="46"/>
        <v>15.199860743373872</v>
      </c>
      <c r="Q169" s="7">
        <f t="shared" si="47"/>
        <v>0.7599930371686936</v>
      </c>
      <c r="R169" s="16">
        <f t="shared" si="48"/>
        <v>19.199824096893309</v>
      </c>
      <c r="S169" s="7">
        <f t="shared" si="49"/>
        <v>0.95999120484466549</v>
      </c>
    </row>
    <row r="170" spans="2:19" x14ac:dyDescent="0.35">
      <c r="B170" t="s">
        <v>170</v>
      </c>
      <c r="C170">
        <v>25</v>
      </c>
      <c r="D170">
        <v>4</v>
      </c>
      <c r="E170" t="s">
        <v>21</v>
      </c>
      <c r="F170" s="19">
        <f t="shared" si="50"/>
        <v>1.8191666666666668E-2</v>
      </c>
      <c r="G170" s="5">
        <f t="shared" si="39"/>
        <v>0.66053941666666682</v>
      </c>
      <c r="J170" s="6">
        <f t="shared" si="40"/>
        <v>4.005504587155964</v>
      </c>
      <c r="K170" s="6">
        <f t="shared" si="41"/>
        <v>0.20027522935779821</v>
      </c>
      <c r="L170" s="6">
        <f t="shared" si="42"/>
        <v>6.6758409785932731</v>
      </c>
      <c r="M170" s="6">
        <f t="shared" si="43"/>
        <v>0.33379204892966363</v>
      </c>
      <c r="N170" s="7">
        <f t="shared" si="44"/>
        <v>9.5999120484466545</v>
      </c>
      <c r="O170" s="7">
        <f t="shared" si="45"/>
        <v>0.47999560242233275</v>
      </c>
      <c r="P170" s="16">
        <f t="shared" si="46"/>
        <v>15.199860743373872</v>
      </c>
      <c r="Q170" s="7">
        <f t="shared" si="47"/>
        <v>0.7599930371686936</v>
      </c>
      <c r="R170" s="16">
        <f t="shared" si="48"/>
        <v>19.199824096893309</v>
      </c>
      <c r="S170" s="7">
        <f t="shared" si="49"/>
        <v>0.95999120484466549</v>
      </c>
    </row>
    <row r="171" spans="2:19" x14ac:dyDescent="0.35">
      <c r="B171" t="s">
        <v>171</v>
      </c>
      <c r="C171" t="s">
        <v>172</v>
      </c>
      <c r="D171">
        <v>4</v>
      </c>
      <c r="E171" t="s">
        <v>21</v>
      </c>
      <c r="F171" s="19">
        <f t="shared" si="50"/>
        <v>1.8191666666666668E-2</v>
      </c>
      <c r="G171" s="5">
        <f t="shared" si="39"/>
        <v>0.66053941666666682</v>
      </c>
      <c r="J171" s="6">
        <f t="shared" si="40"/>
        <v>4.005504587155964</v>
      </c>
      <c r="K171" s="6">
        <f t="shared" si="41"/>
        <v>0.20027522935779821</v>
      </c>
      <c r="L171" s="6">
        <f t="shared" si="42"/>
        <v>6.6758409785932731</v>
      </c>
      <c r="M171" s="6">
        <f t="shared" si="43"/>
        <v>0.33379204892966363</v>
      </c>
      <c r="N171" s="7">
        <f t="shared" si="44"/>
        <v>9.5999120484466545</v>
      </c>
      <c r="O171" s="7">
        <f t="shared" si="45"/>
        <v>0.47999560242233275</v>
      </c>
      <c r="P171" s="16">
        <f t="shared" si="46"/>
        <v>15.199860743373872</v>
      </c>
      <c r="Q171" s="7">
        <f t="shared" si="47"/>
        <v>0.7599930371686936</v>
      </c>
      <c r="R171" s="16">
        <f t="shared" si="48"/>
        <v>19.199824096893309</v>
      </c>
      <c r="S171" s="7">
        <f t="shared" si="49"/>
        <v>0.95999120484466549</v>
      </c>
    </row>
    <row r="172" spans="2:19" x14ac:dyDescent="0.35">
      <c r="B172" t="s">
        <v>174</v>
      </c>
      <c r="C172" t="s">
        <v>7</v>
      </c>
      <c r="D172">
        <v>60</v>
      </c>
      <c r="E172" t="s">
        <v>21</v>
      </c>
      <c r="F172" s="19">
        <f t="shared" si="50"/>
        <v>0.27287500000000003</v>
      </c>
      <c r="G172" s="5">
        <f t="shared" si="39"/>
        <v>9.9080912500000018</v>
      </c>
      <c r="J172" s="6">
        <f t="shared" si="40"/>
        <v>4.005504587155964</v>
      </c>
      <c r="K172" s="6">
        <f t="shared" si="41"/>
        <v>0.20027522935779821</v>
      </c>
      <c r="L172" s="6">
        <f t="shared" si="42"/>
        <v>6.6758409785932731</v>
      </c>
      <c r="M172" s="6">
        <f t="shared" si="43"/>
        <v>0.33379204892966363</v>
      </c>
      <c r="N172" s="7">
        <f t="shared" si="44"/>
        <v>9.5999120484466545</v>
      </c>
      <c r="O172" s="7">
        <f t="shared" si="45"/>
        <v>0.47999560242233275</v>
      </c>
      <c r="P172" s="16">
        <f t="shared" si="46"/>
        <v>15.199860743373872</v>
      </c>
      <c r="Q172" s="7">
        <f t="shared" si="47"/>
        <v>0.7599930371686936</v>
      </c>
      <c r="R172" s="16">
        <f t="shared" si="48"/>
        <v>19.199824096893309</v>
      </c>
      <c r="S172" s="7">
        <f t="shared" si="49"/>
        <v>0.95999120484466549</v>
      </c>
    </row>
    <row r="173" spans="2:19" ht="15.5" x14ac:dyDescent="0.35">
      <c r="B173" s="17" t="s">
        <v>175</v>
      </c>
      <c r="C173" t="s">
        <v>176</v>
      </c>
      <c r="D173">
        <v>10</v>
      </c>
      <c r="E173" t="s">
        <v>21</v>
      </c>
      <c r="F173" s="19">
        <f t="shared" si="50"/>
        <v>4.5479166666666668E-2</v>
      </c>
      <c r="G173" s="5">
        <f t="shared" si="39"/>
        <v>1.6513485416666669</v>
      </c>
      <c r="J173" s="6">
        <f t="shared" si="40"/>
        <v>4.005504587155964</v>
      </c>
      <c r="K173" s="6">
        <f t="shared" si="41"/>
        <v>0.20027522935779821</v>
      </c>
      <c r="L173" s="6">
        <f t="shared" si="42"/>
        <v>6.6758409785932731</v>
      </c>
      <c r="M173" s="6">
        <f t="shared" si="43"/>
        <v>0.33379204892966363</v>
      </c>
      <c r="N173" s="7">
        <f t="shared" si="44"/>
        <v>9.5999120484466545</v>
      </c>
      <c r="O173" s="7">
        <f t="shared" si="45"/>
        <v>0.47999560242233275</v>
      </c>
      <c r="P173" s="16">
        <f t="shared" si="46"/>
        <v>15.199860743373872</v>
      </c>
      <c r="Q173" s="7">
        <f t="shared" si="47"/>
        <v>0.7599930371686936</v>
      </c>
      <c r="R173" s="16">
        <f t="shared" si="48"/>
        <v>19.199824096893309</v>
      </c>
      <c r="S173" s="7">
        <f t="shared" si="49"/>
        <v>0.95999120484466549</v>
      </c>
    </row>
    <row r="174" spans="2:19" x14ac:dyDescent="0.35">
      <c r="B174" t="s">
        <v>177</v>
      </c>
      <c r="C174" t="s">
        <v>7</v>
      </c>
      <c r="D174">
        <v>100</v>
      </c>
      <c r="E174" t="s">
        <v>21</v>
      </c>
      <c r="F174" s="19">
        <f t="shared" si="50"/>
        <v>0.45479166666666665</v>
      </c>
      <c r="G174" s="5">
        <f t="shared" si="39"/>
        <v>16.513485416666668</v>
      </c>
      <c r="J174" s="6">
        <f t="shared" si="40"/>
        <v>6.0082568807339447</v>
      </c>
      <c r="K174" s="6">
        <f t="shared" si="41"/>
        <v>0.30041284403669721</v>
      </c>
      <c r="L174" s="6">
        <f t="shared" si="42"/>
        <v>10.013761467889909</v>
      </c>
      <c r="M174" s="6">
        <f t="shared" si="43"/>
        <v>0.50068807339449539</v>
      </c>
      <c r="N174" s="7">
        <f t="shared" si="44"/>
        <v>14.39986807266998</v>
      </c>
      <c r="O174" s="7">
        <f t="shared" si="45"/>
        <v>0.71999340363349895</v>
      </c>
      <c r="P174" s="16">
        <f t="shared" si="46"/>
        <v>22.799791115060803</v>
      </c>
      <c r="Q174" s="7">
        <f t="shared" si="47"/>
        <v>1.1399895557530402</v>
      </c>
      <c r="R174" s="16">
        <f t="shared" si="48"/>
        <v>28.79973614533996</v>
      </c>
      <c r="S174" s="7">
        <f t="shared" si="49"/>
        <v>1.4399868072669979</v>
      </c>
    </row>
    <row r="175" spans="2:19" x14ac:dyDescent="0.35">
      <c r="B175" t="s">
        <v>178</v>
      </c>
      <c r="C175" t="s">
        <v>100</v>
      </c>
      <c r="D175">
        <v>4</v>
      </c>
      <c r="E175" t="s">
        <v>21</v>
      </c>
      <c r="F175" s="19">
        <f t="shared" si="50"/>
        <v>1.8191666666666668E-2</v>
      </c>
      <c r="G175" s="5">
        <f t="shared" si="39"/>
        <v>0.66053941666666682</v>
      </c>
      <c r="J175" s="6">
        <f t="shared" si="40"/>
        <v>4.005504587155964</v>
      </c>
      <c r="K175" s="6">
        <f t="shared" si="41"/>
        <v>0.20027522935779821</v>
      </c>
      <c r="L175" s="6">
        <f t="shared" si="42"/>
        <v>6.6758409785932731</v>
      </c>
      <c r="M175" s="6">
        <f t="shared" si="43"/>
        <v>0.33379204892966363</v>
      </c>
      <c r="N175" s="7">
        <f t="shared" si="44"/>
        <v>9.5999120484466545</v>
      </c>
      <c r="O175" s="7">
        <f t="shared" si="45"/>
        <v>0.47999560242233275</v>
      </c>
      <c r="P175" s="16">
        <f t="shared" si="46"/>
        <v>15.199860743373872</v>
      </c>
      <c r="Q175" s="7">
        <f t="shared" si="47"/>
        <v>0.7599930371686936</v>
      </c>
      <c r="R175" s="16">
        <f t="shared" si="48"/>
        <v>19.199824096893309</v>
      </c>
      <c r="S175" s="7">
        <f t="shared" si="49"/>
        <v>0.95999120484466549</v>
      </c>
    </row>
    <row r="176" spans="2:19" x14ac:dyDescent="0.35">
      <c r="B176" t="s">
        <v>179</v>
      </c>
      <c r="C176" t="s">
        <v>160</v>
      </c>
      <c r="D176">
        <v>4</v>
      </c>
      <c r="E176" t="s">
        <v>21</v>
      </c>
      <c r="F176" s="19">
        <f t="shared" si="50"/>
        <v>1.8191666666666668E-2</v>
      </c>
      <c r="G176" s="5">
        <f t="shared" si="39"/>
        <v>0.66053941666666682</v>
      </c>
      <c r="J176" s="6">
        <f t="shared" si="40"/>
        <v>4.005504587155964</v>
      </c>
      <c r="K176" s="6">
        <f t="shared" si="41"/>
        <v>0.20027522935779821</v>
      </c>
      <c r="L176" s="6">
        <f t="shared" si="42"/>
        <v>6.6758409785932731</v>
      </c>
      <c r="M176" s="6">
        <f t="shared" si="43"/>
        <v>0.33379204892966363</v>
      </c>
      <c r="N176" s="7">
        <f t="shared" si="44"/>
        <v>9.5999120484466545</v>
      </c>
      <c r="O176" s="7">
        <f t="shared" si="45"/>
        <v>0.47999560242233275</v>
      </c>
      <c r="P176" s="16">
        <f t="shared" si="46"/>
        <v>15.199860743373872</v>
      </c>
      <c r="Q176" s="7">
        <f t="shared" si="47"/>
        <v>0.7599930371686936</v>
      </c>
      <c r="R176" s="16">
        <f t="shared" si="48"/>
        <v>19.199824096893309</v>
      </c>
      <c r="S176" s="7">
        <f t="shared" si="49"/>
        <v>0.95999120484466549</v>
      </c>
    </row>
    <row r="177" spans="2:19" x14ac:dyDescent="0.35">
      <c r="B177" t="s">
        <v>180</v>
      </c>
      <c r="C177" t="s">
        <v>100</v>
      </c>
      <c r="D177">
        <v>4</v>
      </c>
      <c r="E177" t="s">
        <v>21</v>
      </c>
      <c r="F177" s="19">
        <f t="shared" si="50"/>
        <v>1.8191666666666668E-2</v>
      </c>
      <c r="G177" s="5">
        <f t="shared" si="39"/>
        <v>0.66053941666666682</v>
      </c>
      <c r="J177" s="6">
        <f t="shared" si="40"/>
        <v>4.005504587155964</v>
      </c>
      <c r="K177" s="6">
        <f t="shared" si="41"/>
        <v>0.20027522935779821</v>
      </c>
      <c r="L177" s="6">
        <f t="shared" si="42"/>
        <v>6.6758409785932731</v>
      </c>
      <c r="M177" s="6">
        <f t="shared" si="43"/>
        <v>0.33379204892966363</v>
      </c>
      <c r="N177" s="7">
        <f t="shared" si="44"/>
        <v>9.5999120484466545</v>
      </c>
      <c r="O177" s="7">
        <f t="shared" si="45"/>
        <v>0.47999560242233275</v>
      </c>
      <c r="P177" s="16">
        <f t="shared" si="46"/>
        <v>15.199860743373872</v>
      </c>
      <c r="Q177" s="7">
        <f t="shared" si="47"/>
        <v>0.7599930371686936</v>
      </c>
      <c r="R177" s="16">
        <f t="shared" si="48"/>
        <v>19.199824096893309</v>
      </c>
      <c r="S177" s="7">
        <f t="shared" si="49"/>
        <v>0.95999120484466549</v>
      </c>
    </row>
    <row r="178" spans="2:19" x14ac:dyDescent="0.35">
      <c r="B178" t="s">
        <v>181</v>
      </c>
      <c r="C178" t="s">
        <v>160</v>
      </c>
      <c r="D178">
        <v>4</v>
      </c>
      <c r="E178" t="s">
        <v>21</v>
      </c>
      <c r="F178" s="19">
        <f t="shared" si="50"/>
        <v>1.8191666666666668E-2</v>
      </c>
      <c r="G178" s="5">
        <f t="shared" si="39"/>
        <v>0.66053941666666682</v>
      </c>
      <c r="J178" s="6">
        <f t="shared" si="40"/>
        <v>12.016513761467889</v>
      </c>
      <c r="K178" s="6">
        <f t="shared" si="41"/>
        <v>0.60082568807339443</v>
      </c>
      <c r="L178" s="6">
        <f t="shared" si="42"/>
        <v>20.027522935779817</v>
      </c>
      <c r="M178" s="6">
        <f t="shared" si="43"/>
        <v>1.0013761467889908</v>
      </c>
      <c r="N178" s="7">
        <f t="shared" si="44"/>
        <v>28.79973614533996</v>
      </c>
      <c r="O178" s="7">
        <f t="shared" si="45"/>
        <v>1.4399868072669979</v>
      </c>
      <c r="P178" s="16">
        <f t="shared" si="46"/>
        <v>45.599582230121605</v>
      </c>
      <c r="Q178" s="7">
        <f t="shared" si="47"/>
        <v>2.2799791115060803</v>
      </c>
      <c r="R178" s="16">
        <f t="shared" si="48"/>
        <v>57.59947229067992</v>
      </c>
      <c r="S178" s="7">
        <f t="shared" si="49"/>
        <v>2.8799736145339958</v>
      </c>
    </row>
    <row r="179" spans="2:19" x14ac:dyDescent="0.35">
      <c r="B179" t="s">
        <v>186</v>
      </c>
      <c r="C179" t="s">
        <v>182</v>
      </c>
      <c r="D179">
        <v>4</v>
      </c>
      <c r="E179" t="s">
        <v>21</v>
      </c>
      <c r="F179" s="19">
        <f t="shared" si="50"/>
        <v>1.8191666666666668E-2</v>
      </c>
      <c r="G179" s="5">
        <f t="shared" si="39"/>
        <v>0.66053941666666682</v>
      </c>
      <c r="J179" s="6">
        <f t="shared" si="40"/>
        <v>12.016513761467889</v>
      </c>
      <c r="K179" s="6">
        <f t="shared" si="41"/>
        <v>0.60082568807339443</v>
      </c>
      <c r="L179" s="6">
        <f t="shared" si="42"/>
        <v>20.027522935779817</v>
      </c>
      <c r="M179" s="6">
        <f t="shared" si="43"/>
        <v>1.0013761467889908</v>
      </c>
      <c r="N179" s="7">
        <f t="shared" si="44"/>
        <v>28.79973614533996</v>
      </c>
      <c r="O179" s="7">
        <f t="shared" si="45"/>
        <v>1.4399868072669979</v>
      </c>
      <c r="P179" s="16">
        <f t="shared" si="46"/>
        <v>45.599582230121605</v>
      </c>
      <c r="Q179" s="7">
        <f t="shared" si="47"/>
        <v>2.2799791115060803</v>
      </c>
      <c r="R179" s="16">
        <f t="shared" si="48"/>
        <v>57.59947229067992</v>
      </c>
      <c r="S179" s="7">
        <f t="shared" si="49"/>
        <v>2.8799736145339958</v>
      </c>
    </row>
    <row r="180" spans="2:19" x14ac:dyDescent="0.35">
      <c r="B180" t="s">
        <v>184</v>
      </c>
      <c r="C180" t="s">
        <v>183</v>
      </c>
      <c r="D180">
        <v>4</v>
      </c>
      <c r="E180" t="s">
        <v>21</v>
      </c>
      <c r="F180" s="19">
        <f t="shared" si="50"/>
        <v>1.8191666666666668E-2</v>
      </c>
      <c r="G180" s="5">
        <f t="shared" si="39"/>
        <v>0.66053941666666682</v>
      </c>
      <c r="J180" s="6">
        <f t="shared" si="40"/>
        <v>4.005504587155964</v>
      </c>
      <c r="K180" s="6">
        <f t="shared" si="41"/>
        <v>0.20027522935779821</v>
      </c>
      <c r="L180" s="6">
        <f t="shared" si="42"/>
        <v>6.6758409785932731</v>
      </c>
      <c r="M180" s="6">
        <f t="shared" si="43"/>
        <v>0.33379204892966363</v>
      </c>
      <c r="N180" s="7">
        <f t="shared" si="44"/>
        <v>9.5999120484466545</v>
      </c>
      <c r="O180" s="7">
        <f t="shared" si="45"/>
        <v>0.47999560242233275</v>
      </c>
      <c r="P180" s="16">
        <f t="shared" si="46"/>
        <v>15.199860743373872</v>
      </c>
      <c r="Q180" s="7">
        <f t="shared" si="47"/>
        <v>0.7599930371686936</v>
      </c>
      <c r="R180" s="16">
        <f t="shared" si="48"/>
        <v>19.199824096893309</v>
      </c>
      <c r="S180" s="7">
        <f t="shared" si="49"/>
        <v>0.95999120484466549</v>
      </c>
    </row>
    <row r="181" spans="2:19" x14ac:dyDescent="0.35">
      <c r="B181" t="s">
        <v>185</v>
      </c>
      <c r="C181" t="s">
        <v>183</v>
      </c>
      <c r="D181">
        <v>4</v>
      </c>
      <c r="E181" t="s">
        <v>21</v>
      </c>
      <c r="F181" s="19">
        <f t="shared" si="50"/>
        <v>1.8191666666666668E-2</v>
      </c>
      <c r="G181" s="5">
        <f t="shared" si="39"/>
        <v>0.66053941666666682</v>
      </c>
      <c r="J181" s="6">
        <f t="shared" si="40"/>
        <v>6.0082568807339447</v>
      </c>
      <c r="K181" s="6">
        <f t="shared" si="41"/>
        <v>0.30041284403669721</v>
      </c>
      <c r="L181" s="6">
        <f t="shared" si="42"/>
        <v>10.013761467889909</v>
      </c>
      <c r="M181" s="6">
        <f t="shared" si="43"/>
        <v>0.50068807339449539</v>
      </c>
      <c r="N181" s="7">
        <f t="shared" si="44"/>
        <v>14.39986807266998</v>
      </c>
      <c r="O181" s="7">
        <f t="shared" si="45"/>
        <v>0.71999340363349895</v>
      </c>
      <c r="P181" s="16">
        <f t="shared" si="46"/>
        <v>22.799791115060803</v>
      </c>
      <c r="Q181" s="7">
        <f t="shared" si="47"/>
        <v>1.1399895557530402</v>
      </c>
      <c r="R181" s="16">
        <f t="shared" si="48"/>
        <v>28.79973614533996</v>
      </c>
      <c r="S181" s="7">
        <f t="shared" si="49"/>
        <v>1.4399868072669979</v>
      </c>
    </row>
    <row r="182" spans="2:19" x14ac:dyDescent="0.35">
      <c r="B182" t="s">
        <v>187</v>
      </c>
      <c r="C182" t="s">
        <v>188</v>
      </c>
      <c r="D182">
        <v>6</v>
      </c>
      <c r="E182" t="s">
        <v>21</v>
      </c>
      <c r="F182" s="19">
        <f t="shared" si="50"/>
        <v>2.7287499999999999E-2</v>
      </c>
      <c r="G182" s="5">
        <f t="shared" si="39"/>
        <v>0.99080912500000007</v>
      </c>
      <c r="J182" s="6">
        <f t="shared" si="40"/>
        <v>6.0082568807339447</v>
      </c>
      <c r="K182" s="6">
        <f t="shared" si="41"/>
        <v>0.30041284403669721</v>
      </c>
      <c r="L182" s="6">
        <f t="shared" si="42"/>
        <v>10.013761467889909</v>
      </c>
      <c r="M182" s="6">
        <f t="shared" si="43"/>
        <v>0.50068807339449539</v>
      </c>
      <c r="N182" s="7">
        <f t="shared" si="44"/>
        <v>14.39986807266998</v>
      </c>
      <c r="O182" s="7">
        <f t="shared" si="45"/>
        <v>0.71999340363349895</v>
      </c>
      <c r="P182" s="16">
        <f t="shared" si="46"/>
        <v>22.799791115060803</v>
      </c>
      <c r="Q182" s="7">
        <f t="shared" si="47"/>
        <v>1.1399895557530402</v>
      </c>
      <c r="R182" s="16">
        <f t="shared" si="48"/>
        <v>28.79973614533996</v>
      </c>
      <c r="S182" s="7">
        <f t="shared" si="49"/>
        <v>1.4399868072669979</v>
      </c>
    </row>
    <row r="183" spans="2:19" x14ac:dyDescent="0.35">
      <c r="B183" t="s">
        <v>189</v>
      </c>
      <c r="C183" t="s">
        <v>190</v>
      </c>
      <c r="D183">
        <v>4</v>
      </c>
      <c r="E183" t="s">
        <v>21</v>
      </c>
      <c r="F183" s="19">
        <f t="shared" si="50"/>
        <v>1.8191666666666668E-2</v>
      </c>
      <c r="G183" s="5">
        <f t="shared" si="39"/>
        <v>0.66053941666666682</v>
      </c>
      <c r="J183" s="6">
        <f t="shared" si="40"/>
        <v>4.005504587155964</v>
      </c>
      <c r="K183" s="6">
        <f t="shared" si="41"/>
        <v>0.20027522935779821</v>
      </c>
      <c r="L183" s="6">
        <f t="shared" si="42"/>
        <v>6.6758409785932731</v>
      </c>
      <c r="M183" s="6">
        <f t="shared" si="43"/>
        <v>0.33379204892966363</v>
      </c>
      <c r="N183" s="7">
        <f t="shared" si="44"/>
        <v>9.5999120484466545</v>
      </c>
      <c r="O183" s="7">
        <f t="shared" si="45"/>
        <v>0.47999560242233275</v>
      </c>
      <c r="P183" s="16">
        <f t="shared" si="46"/>
        <v>15.199860743373872</v>
      </c>
      <c r="Q183" s="7">
        <f t="shared" si="47"/>
        <v>0.7599930371686936</v>
      </c>
      <c r="R183" s="16">
        <f t="shared" si="48"/>
        <v>19.199824096893309</v>
      </c>
      <c r="S183" s="7">
        <f t="shared" si="49"/>
        <v>0.95999120484466549</v>
      </c>
    </row>
    <row r="184" spans="2:19" x14ac:dyDescent="0.35">
      <c r="B184" t="s">
        <v>191</v>
      </c>
      <c r="C184" t="s">
        <v>192</v>
      </c>
      <c r="D184">
        <v>4</v>
      </c>
      <c r="E184" t="s">
        <v>21</v>
      </c>
      <c r="F184" s="19">
        <f t="shared" si="50"/>
        <v>1.8191666666666668E-2</v>
      </c>
      <c r="G184" s="5">
        <f t="shared" si="39"/>
        <v>0.66053941666666682</v>
      </c>
      <c r="J184" s="6">
        <f t="shared" si="40"/>
        <v>4.005504587155964</v>
      </c>
      <c r="K184" s="6">
        <f t="shared" si="41"/>
        <v>0.20027522935779821</v>
      </c>
      <c r="L184" s="6">
        <f t="shared" si="42"/>
        <v>6.6758409785932731</v>
      </c>
      <c r="M184" s="6">
        <f t="shared" si="43"/>
        <v>0.33379204892966363</v>
      </c>
      <c r="N184" s="7">
        <f t="shared" si="44"/>
        <v>9.5999120484466545</v>
      </c>
      <c r="O184" s="7">
        <f t="shared" si="45"/>
        <v>0.47999560242233275</v>
      </c>
      <c r="P184" s="16">
        <f t="shared" si="46"/>
        <v>15.199860743373872</v>
      </c>
      <c r="Q184" s="7">
        <f t="shared" si="47"/>
        <v>0.7599930371686936</v>
      </c>
      <c r="R184" s="16">
        <f t="shared" si="48"/>
        <v>19.199824096893309</v>
      </c>
      <c r="S184" s="7">
        <f t="shared" si="49"/>
        <v>0.95999120484466549</v>
      </c>
    </row>
    <row r="185" spans="2:19" x14ac:dyDescent="0.35">
      <c r="B185" t="s">
        <v>193</v>
      </c>
      <c r="C185" t="s">
        <v>183</v>
      </c>
      <c r="D185">
        <v>4</v>
      </c>
      <c r="E185" t="s">
        <v>21</v>
      </c>
      <c r="F185" s="19">
        <f t="shared" si="50"/>
        <v>1.8191666666666668E-2</v>
      </c>
      <c r="G185" s="5">
        <f t="shared" si="39"/>
        <v>0.66053941666666682</v>
      </c>
      <c r="J185" s="6">
        <f t="shared" si="40"/>
        <v>4.005504587155964</v>
      </c>
      <c r="K185" s="6">
        <f t="shared" si="41"/>
        <v>0.20027522935779821</v>
      </c>
      <c r="L185" s="6">
        <f t="shared" si="42"/>
        <v>6.6758409785932731</v>
      </c>
      <c r="M185" s="6">
        <f t="shared" si="43"/>
        <v>0.33379204892966363</v>
      </c>
      <c r="N185" s="7">
        <f t="shared" si="44"/>
        <v>9.5999120484466545</v>
      </c>
      <c r="O185" s="7">
        <f t="shared" si="45"/>
        <v>0.47999560242233275</v>
      </c>
      <c r="P185" s="16">
        <f t="shared" si="46"/>
        <v>15.199860743373872</v>
      </c>
      <c r="Q185" s="7">
        <f t="shared" si="47"/>
        <v>0.7599930371686936</v>
      </c>
      <c r="R185" s="16">
        <f t="shared" si="48"/>
        <v>19.199824096893309</v>
      </c>
      <c r="S185" s="7">
        <f t="shared" si="49"/>
        <v>0.95999120484466549</v>
      </c>
    </row>
    <row r="186" spans="2:19" x14ac:dyDescent="0.35">
      <c r="B186" t="s">
        <v>195</v>
      </c>
      <c r="C186" t="s">
        <v>160</v>
      </c>
      <c r="D186">
        <v>12</v>
      </c>
      <c r="E186" t="s">
        <v>21</v>
      </c>
      <c r="F186" s="19">
        <f t="shared" si="50"/>
        <v>5.4574999999999999E-2</v>
      </c>
      <c r="G186" s="5">
        <f t="shared" si="39"/>
        <v>1.9816182500000001</v>
      </c>
      <c r="J186" s="6">
        <f t="shared" si="40"/>
        <v>4.005504587155964</v>
      </c>
      <c r="K186" s="6">
        <f t="shared" si="41"/>
        <v>0.20027522935779821</v>
      </c>
      <c r="L186" s="6">
        <f t="shared" si="42"/>
        <v>6.6758409785932731</v>
      </c>
      <c r="M186" s="6">
        <f t="shared" si="43"/>
        <v>0.33379204892966363</v>
      </c>
      <c r="N186" s="7">
        <f t="shared" si="44"/>
        <v>9.5999120484466545</v>
      </c>
      <c r="O186" s="7">
        <f t="shared" si="45"/>
        <v>0.47999560242233275</v>
      </c>
      <c r="P186" s="16">
        <f t="shared" si="46"/>
        <v>15.199860743373872</v>
      </c>
      <c r="Q186" s="7">
        <f t="shared" si="47"/>
        <v>0.7599930371686936</v>
      </c>
      <c r="R186" s="16">
        <f t="shared" si="48"/>
        <v>19.199824096893309</v>
      </c>
      <c r="S186" s="7">
        <f t="shared" si="49"/>
        <v>0.95999120484466549</v>
      </c>
    </row>
    <row r="187" spans="2:19" x14ac:dyDescent="0.35">
      <c r="B187" t="s">
        <v>196</v>
      </c>
      <c r="C187" t="s">
        <v>194</v>
      </c>
      <c r="D187">
        <v>12</v>
      </c>
      <c r="E187" t="s">
        <v>21</v>
      </c>
      <c r="F187" s="19">
        <f t="shared" si="50"/>
        <v>5.4574999999999999E-2</v>
      </c>
      <c r="G187" s="5">
        <f t="shared" si="39"/>
        <v>1.9816182500000001</v>
      </c>
      <c r="J187" s="6">
        <f t="shared" ref="J187:J194" si="51">+$J$1*F197</f>
        <v>6.0082568807339447</v>
      </c>
      <c r="K187" s="6">
        <f t="shared" si="41"/>
        <v>0.30041284403669721</v>
      </c>
      <c r="L187" s="6">
        <f t="shared" ref="L187:L194" si="52">+$L$1*F197</f>
        <v>10.013761467889909</v>
      </c>
      <c r="M187" s="6">
        <f t="shared" si="43"/>
        <v>0.50068807339449539</v>
      </c>
      <c r="N187" s="7">
        <f t="shared" ref="N187:N194" si="53">+$N$1*F197</f>
        <v>14.39986807266998</v>
      </c>
      <c r="O187" s="7">
        <f t="shared" si="45"/>
        <v>0.71999340363349895</v>
      </c>
      <c r="P187" s="16">
        <f t="shared" ref="P187:P194" si="54">+$P$1*F197</f>
        <v>22.799791115060803</v>
      </c>
      <c r="Q187" s="7">
        <f t="shared" si="47"/>
        <v>1.1399895557530402</v>
      </c>
      <c r="R187" s="16">
        <f t="shared" ref="R187:R194" si="55">+$R$1*F197</f>
        <v>28.79973614533996</v>
      </c>
      <c r="S187" s="7">
        <f t="shared" si="49"/>
        <v>1.4399868072669979</v>
      </c>
    </row>
    <row r="188" spans="2:19" x14ac:dyDescent="0.35">
      <c r="B188" t="s">
        <v>197</v>
      </c>
      <c r="C188" t="s">
        <v>183</v>
      </c>
      <c r="D188">
        <v>4</v>
      </c>
      <c r="E188" t="s">
        <v>21</v>
      </c>
      <c r="F188" s="19">
        <f t="shared" si="50"/>
        <v>1.8191666666666668E-2</v>
      </c>
      <c r="G188" s="5">
        <f t="shared" si="39"/>
        <v>0.66053941666666682</v>
      </c>
      <c r="J188" s="6">
        <f t="shared" si="51"/>
        <v>4.005504587155964</v>
      </c>
      <c r="K188" s="6">
        <f t="shared" si="41"/>
        <v>0.20027522935779821</v>
      </c>
      <c r="L188" s="6">
        <f t="shared" si="52"/>
        <v>6.6758409785932731</v>
      </c>
      <c r="M188" s="6">
        <f t="shared" si="43"/>
        <v>0.33379204892966363</v>
      </c>
      <c r="N188" s="7">
        <f t="shared" si="53"/>
        <v>9.5999120484466545</v>
      </c>
      <c r="O188" s="7">
        <f t="shared" si="45"/>
        <v>0.47999560242233275</v>
      </c>
      <c r="P188" s="16">
        <f t="shared" si="54"/>
        <v>15.199860743373872</v>
      </c>
      <c r="Q188" s="7">
        <f t="shared" si="47"/>
        <v>0.7599930371686936</v>
      </c>
      <c r="R188" s="16">
        <f t="shared" si="55"/>
        <v>19.199824096893309</v>
      </c>
      <c r="S188" s="7">
        <f t="shared" si="49"/>
        <v>0.95999120484466549</v>
      </c>
    </row>
    <row r="189" spans="2:19" x14ac:dyDescent="0.35">
      <c r="B189" t="s">
        <v>198</v>
      </c>
      <c r="C189" t="s">
        <v>199</v>
      </c>
      <c r="D189">
        <v>6</v>
      </c>
      <c r="E189" t="s">
        <v>21</v>
      </c>
      <c r="F189" s="19">
        <f t="shared" si="50"/>
        <v>2.7287499999999999E-2</v>
      </c>
      <c r="G189" s="5">
        <f t="shared" si="39"/>
        <v>0.99080912500000007</v>
      </c>
      <c r="J189" s="6">
        <f t="shared" si="51"/>
        <v>12.016513761467889</v>
      </c>
      <c r="K189" s="6">
        <f t="shared" si="41"/>
        <v>0.60082568807339443</v>
      </c>
      <c r="L189" s="6">
        <f t="shared" si="52"/>
        <v>20.027522935779817</v>
      </c>
      <c r="M189" s="6">
        <f t="shared" si="43"/>
        <v>1.0013761467889908</v>
      </c>
      <c r="N189" s="7">
        <f t="shared" si="53"/>
        <v>28.79973614533996</v>
      </c>
      <c r="O189" s="7">
        <f t="shared" si="45"/>
        <v>1.4399868072669979</v>
      </c>
      <c r="P189" s="16">
        <f t="shared" si="54"/>
        <v>45.599582230121605</v>
      </c>
      <c r="Q189" s="7">
        <f t="shared" si="47"/>
        <v>2.2799791115060803</v>
      </c>
      <c r="R189" s="16">
        <f t="shared" si="55"/>
        <v>57.59947229067992</v>
      </c>
      <c r="S189" s="7">
        <f t="shared" si="49"/>
        <v>2.8799736145339958</v>
      </c>
    </row>
    <row r="190" spans="2:19" x14ac:dyDescent="0.35">
      <c r="B190" t="s">
        <v>200</v>
      </c>
      <c r="C190" t="s">
        <v>201</v>
      </c>
      <c r="D190">
        <v>6</v>
      </c>
      <c r="E190" t="s">
        <v>21</v>
      </c>
      <c r="F190" s="19">
        <f t="shared" si="50"/>
        <v>2.7287499999999999E-2</v>
      </c>
      <c r="G190" s="5">
        <f t="shared" si="39"/>
        <v>0.99080912500000007</v>
      </c>
      <c r="J190" s="6">
        <f t="shared" si="51"/>
        <v>16.022018348623856</v>
      </c>
      <c r="K190" s="6">
        <f t="shared" si="41"/>
        <v>0.80110091743119283</v>
      </c>
      <c r="L190" s="6">
        <f t="shared" si="52"/>
        <v>26.703363914373092</v>
      </c>
      <c r="M190" s="6">
        <f t="shared" si="43"/>
        <v>1.3351681957186545</v>
      </c>
      <c r="N190" s="7">
        <f t="shared" si="53"/>
        <v>38.399648193786618</v>
      </c>
      <c r="O190" s="7">
        <f t="shared" si="45"/>
        <v>1.919982409689331</v>
      </c>
      <c r="P190" s="16">
        <f t="shared" si="54"/>
        <v>60.799442973495488</v>
      </c>
      <c r="Q190" s="7">
        <f t="shared" si="47"/>
        <v>3.0399721486747744</v>
      </c>
      <c r="R190" s="16">
        <f t="shared" si="55"/>
        <v>76.799296387573236</v>
      </c>
      <c r="S190" s="7">
        <f t="shared" si="49"/>
        <v>3.839964819378662</v>
      </c>
    </row>
    <row r="191" spans="2:19" x14ac:dyDescent="0.35">
      <c r="B191" t="s">
        <v>202</v>
      </c>
      <c r="C191" t="s">
        <v>203</v>
      </c>
      <c r="D191">
        <v>4</v>
      </c>
      <c r="E191" t="s">
        <v>21</v>
      </c>
      <c r="F191" s="19">
        <f t="shared" si="50"/>
        <v>1.8191666666666668E-2</v>
      </c>
      <c r="G191" s="5">
        <f t="shared" si="39"/>
        <v>0.66053941666666682</v>
      </c>
      <c r="J191" s="6">
        <f t="shared" si="51"/>
        <v>4.005504587155964</v>
      </c>
      <c r="K191" s="6">
        <f t="shared" si="41"/>
        <v>0.20027522935779821</v>
      </c>
      <c r="L191" s="6">
        <f t="shared" si="52"/>
        <v>6.6758409785932731</v>
      </c>
      <c r="M191" s="6">
        <f t="shared" si="43"/>
        <v>0.33379204892966363</v>
      </c>
      <c r="N191" s="7">
        <f t="shared" si="53"/>
        <v>9.5999120484466545</v>
      </c>
      <c r="O191" s="7">
        <f t="shared" si="45"/>
        <v>0.47999560242233275</v>
      </c>
      <c r="P191" s="16">
        <f t="shared" si="54"/>
        <v>15.199860743373872</v>
      </c>
      <c r="Q191" s="7">
        <f t="shared" si="47"/>
        <v>0.7599930371686936</v>
      </c>
      <c r="R191" s="16">
        <f t="shared" si="55"/>
        <v>19.199824096893309</v>
      </c>
      <c r="S191" s="7">
        <f t="shared" si="49"/>
        <v>0.95999120484466549</v>
      </c>
    </row>
    <row r="192" spans="2:19" x14ac:dyDescent="0.35">
      <c r="B192" t="s">
        <v>204</v>
      </c>
      <c r="C192" t="s">
        <v>205</v>
      </c>
      <c r="D192">
        <v>4</v>
      </c>
      <c r="E192" t="s">
        <v>21</v>
      </c>
      <c r="F192" s="19">
        <f t="shared" si="50"/>
        <v>1.8191666666666668E-2</v>
      </c>
      <c r="G192" s="5">
        <f t="shared" si="39"/>
        <v>0.66053941666666682</v>
      </c>
      <c r="J192" s="6">
        <f t="shared" si="51"/>
        <v>4.005504587155964</v>
      </c>
      <c r="K192" s="6">
        <f t="shared" si="41"/>
        <v>0.20027522935779821</v>
      </c>
      <c r="L192" s="6">
        <f t="shared" si="52"/>
        <v>6.6758409785932731</v>
      </c>
      <c r="M192" s="6">
        <f t="shared" si="43"/>
        <v>0.33379204892966363</v>
      </c>
      <c r="N192" s="7">
        <f t="shared" si="53"/>
        <v>9.5999120484466545</v>
      </c>
      <c r="O192" s="7">
        <f t="shared" si="45"/>
        <v>0.47999560242233275</v>
      </c>
      <c r="P192" s="16">
        <f t="shared" si="54"/>
        <v>15.199860743373872</v>
      </c>
      <c r="Q192" s="7">
        <f t="shared" si="47"/>
        <v>0.7599930371686936</v>
      </c>
      <c r="R192" s="16">
        <f t="shared" si="55"/>
        <v>19.199824096893309</v>
      </c>
      <c r="S192" s="7">
        <f t="shared" si="49"/>
        <v>0.95999120484466549</v>
      </c>
    </row>
    <row r="193" spans="2:19" x14ac:dyDescent="0.35">
      <c r="B193" t="s">
        <v>206</v>
      </c>
      <c r="C193" t="s">
        <v>172</v>
      </c>
      <c r="D193">
        <v>4</v>
      </c>
      <c r="E193" t="s">
        <v>21</v>
      </c>
      <c r="F193" s="19">
        <f t="shared" si="50"/>
        <v>1.8191666666666668E-2</v>
      </c>
      <c r="G193" s="5">
        <f t="shared" si="39"/>
        <v>0.66053941666666682</v>
      </c>
      <c r="J193" s="6">
        <f t="shared" si="51"/>
        <v>4.005504587155964</v>
      </c>
      <c r="K193" s="6">
        <f t="shared" si="41"/>
        <v>0.20027522935779821</v>
      </c>
      <c r="L193" s="6">
        <f t="shared" si="52"/>
        <v>6.6758409785932731</v>
      </c>
      <c r="M193" s="6">
        <f t="shared" si="43"/>
        <v>0.33379204892966363</v>
      </c>
      <c r="N193" s="7">
        <f t="shared" si="53"/>
        <v>9.5999120484466545</v>
      </c>
      <c r="O193" s="7">
        <f t="shared" si="45"/>
        <v>0.47999560242233275</v>
      </c>
      <c r="P193" s="16">
        <f t="shared" si="54"/>
        <v>15.199860743373872</v>
      </c>
      <c r="Q193" s="7">
        <f t="shared" si="47"/>
        <v>0.7599930371686936</v>
      </c>
      <c r="R193" s="16">
        <f t="shared" si="55"/>
        <v>19.199824096893309</v>
      </c>
      <c r="S193" s="7">
        <f t="shared" si="49"/>
        <v>0.95999120484466549</v>
      </c>
    </row>
    <row r="194" spans="2:19" x14ac:dyDescent="0.35">
      <c r="B194" t="s">
        <v>207</v>
      </c>
      <c r="C194" t="s">
        <v>205</v>
      </c>
      <c r="D194">
        <v>4</v>
      </c>
      <c r="E194" t="s">
        <v>21</v>
      </c>
      <c r="F194" s="19">
        <f t="shared" si="50"/>
        <v>1.8191666666666668E-2</v>
      </c>
      <c r="G194" s="5">
        <f t="shared" si="39"/>
        <v>0.66053941666666682</v>
      </c>
      <c r="J194" s="6">
        <f t="shared" si="51"/>
        <v>4.005504587155964</v>
      </c>
      <c r="K194" s="6">
        <f t="shared" si="41"/>
        <v>0.20027522935779821</v>
      </c>
      <c r="L194" s="6">
        <f t="shared" si="52"/>
        <v>6.6758409785932731</v>
      </c>
      <c r="M194" s="6">
        <f t="shared" si="43"/>
        <v>0.33379204892966363</v>
      </c>
      <c r="N194" s="7">
        <f t="shared" si="53"/>
        <v>9.5999120484466545</v>
      </c>
      <c r="O194" s="7">
        <f t="shared" si="45"/>
        <v>0.47999560242233275</v>
      </c>
      <c r="P194" s="16">
        <f t="shared" si="54"/>
        <v>15.199860743373872</v>
      </c>
      <c r="Q194" s="7">
        <f t="shared" si="47"/>
        <v>0.7599930371686936</v>
      </c>
      <c r="R194" s="16">
        <f t="shared" si="55"/>
        <v>19.199824096893309</v>
      </c>
      <c r="S194" s="7">
        <f t="shared" si="49"/>
        <v>0.95999120484466549</v>
      </c>
    </row>
    <row r="195" spans="2:19" ht="15" thickBot="1" x14ac:dyDescent="0.4">
      <c r="F195" s="19"/>
      <c r="J195" s="6"/>
      <c r="K195" s="6"/>
      <c r="L195" s="6"/>
      <c r="M195" s="6"/>
      <c r="N195" s="7"/>
      <c r="O195" s="7"/>
      <c r="P195" s="16"/>
      <c r="Q195" s="7"/>
      <c r="R195" s="16"/>
      <c r="S195" s="7"/>
    </row>
    <row r="196" spans="2:19" ht="15" thickBot="1" x14ac:dyDescent="0.4">
      <c r="B196" s="18" t="s">
        <v>428</v>
      </c>
      <c r="F196" s="19"/>
      <c r="J196" s="6"/>
      <c r="K196" s="6"/>
      <c r="L196" s="6"/>
      <c r="M196" s="6"/>
      <c r="N196" s="7"/>
      <c r="O196" s="7"/>
      <c r="P196" s="16"/>
      <c r="Q196" s="7"/>
      <c r="R196" s="16"/>
      <c r="S196" s="7"/>
    </row>
    <row r="197" spans="2:19" x14ac:dyDescent="0.35">
      <c r="B197" t="s">
        <v>208</v>
      </c>
      <c r="C197" t="s">
        <v>7</v>
      </c>
      <c r="D197">
        <v>6</v>
      </c>
      <c r="E197" t="s">
        <v>21</v>
      </c>
      <c r="F197" s="19">
        <f t="shared" si="50"/>
        <v>2.7287499999999999E-2</v>
      </c>
      <c r="G197" s="5">
        <f t="shared" si="39"/>
        <v>0.99080912500000007</v>
      </c>
      <c r="J197" s="6">
        <f t="shared" ref="J197:J210" si="56">+$J$1*F205</f>
        <v>6.0082568807339447</v>
      </c>
      <c r="K197" s="6">
        <f t="shared" si="41"/>
        <v>0.30041284403669721</v>
      </c>
      <c r="L197" s="6">
        <f t="shared" ref="L197:L210" si="57">+$L$1*F205</f>
        <v>10.013761467889909</v>
      </c>
      <c r="M197" s="6">
        <f t="shared" si="43"/>
        <v>0.50068807339449539</v>
      </c>
      <c r="N197" s="7">
        <f t="shared" ref="N197:N210" si="58">+$N$1*F205</f>
        <v>14.39986807266998</v>
      </c>
      <c r="O197" s="7">
        <f t="shared" si="45"/>
        <v>0.71999340363349895</v>
      </c>
      <c r="P197" s="16">
        <f t="shared" ref="P197:P210" si="59">+$P$1*F205</f>
        <v>22.799791115060803</v>
      </c>
      <c r="Q197" s="7">
        <f t="shared" si="47"/>
        <v>1.1399895557530402</v>
      </c>
      <c r="R197" s="16">
        <f t="shared" ref="R197:R210" si="60">+$R$1*F205</f>
        <v>28.79973614533996</v>
      </c>
      <c r="S197" s="7">
        <f t="shared" si="49"/>
        <v>1.4399868072669979</v>
      </c>
    </row>
    <row r="198" spans="2:19" x14ac:dyDescent="0.35">
      <c r="B198" t="s">
        <v>209</v>
      </c>
      <c r="C198" t="s">
        <v>212</v>
      </c>
      <c r="D198">
        <v>4</v>
      </c>
      <c r="E198" t="s">
        <v>21</v>
      </c>
      <c r="F198" s="19">
        <f t="shared" si="50"/>
        <v>1.8191666666666668E-2</v>
      </c>
      <c r="G198" s="5">
        <f t="shared" si="39"/>
        <v>0.66053941666666682</v>
      </c>
      <c r="J198" s="6">
        <f t="shared" si="56"/>
        <v>4.005504587155964</v>
      </c>
      <c r="K198" s="6">
        <f t="shared" si="41"/>
        <v>0.20027522935779821</v>
      </c>
      <c r="L198" s="6">
        <f t="shared" si="57"/>
        <v>6.6758409785932731</v>
      </c>
      <c r="M198" s="6">
        <f t="shared" si="43"/>
        <v>0.33379204892966363</v>
      </c>
      <c r="N198" s="7">
        <f t="shared" si="58"/>
        <v>9.5999120484466545</v>
      </c>
      <c r="O198" s="7">
        <f t="shared" si="45"/>
        <v>0.47999560242233275</v>
      </c>
      <c r="P198" s="16">
        <f t="shared" si="59"/>
        <v>15.199860743373872</v>
      </c>
      <c r="Q198" s="7">
        <f t="shared" si="47"/>
        <v>0.7599930371686936</v>
      </c>
      <c r="R198" s="16">
        <f t="shared" si="60"/>
        <v>19.199824096893309</v>
      </c>
      <c r="S198" s="7">
        <f t="shared" si="49"/>
        <v>0.95999120484466549</v>
      </c>
    </row>
    <row r="199" spans="2:19" x14ac:dyDescent="0.35">
      <c r="B199" t="s">
        <v>210</v>
      </c>
      <c r="C199" t="s">
        <v>212</v>
      </c>
      <c r="D199">
        <v>12</v>
      </c>
      <c r="E199" t="s">
        <v>21</v>
      </c>
      <c r="F199" s="19">
        <f t="shared" si="50"/>
        <v>5.4574999999999999E-2</v>
      </c>
      <c r="G199" s="5">
        <f t="shared" si="39"/>
        <v>1.9816182500000001</v>
      </c>
      <c r="J199" s="6">
        <f t="shared" si="56"/>
        <v>4.005504587155964</v>
      </c>
      <c r="K199" s="6">
        <f t="shared" si="41"/>
        <v>0.20027522935779821</v>
      </c>
      <c r="L199" s="6">
        <f t="shared" si="57"/>
        <v>6.6758409785932731</v>
      </c>
      <c r="M199" s="6">
        <f t="shared" si="43"/>
        <v>0.33379204892966363</v>
      </c>
      <c r="N199" s="7">
        <f t="shared" si="58"/>
        <v>9.5999120484466545</v>
      </c>
      <c r="O199" s="7">
        <f t="shared" si="45"/>
        <v>0.47999560242233275</v>
      </c>
      <c r="P199" s="16">
        <f t="shared" si="59"/>
        <v>15.199860743373872</v>
      </c>
      <c r="Q199" s="7">
        <f t="shared" si="47"/>
        <v>0.7599930371686936</v>
      </c>
      <c r="R199" s="16">
        <f t="shared" si="60"/>
        <v>19.199824096893309</v>
      </c>
      <c r="S199" s="7">
        <f t="shared" si="49"/>
        <v>0.95999120484466549</v>
      </c>
    </row>
    <row r="200" spans="2:19" x14ac:dyDescent="0.35">
      <c r="B200" t="s">
        <v>211</v>
      </c>
      <c r="C200" t="s">
        <v>212</v>
      </c>
      <c r="D200">
        <v>16</v>
      </c>
      <c r="E200" t="s">
        <v>21</v>
      </c>
      <c r="F200" s="19">
        <f t="shared" si="50"/>
        <v>7.2766666666666674E-2</v>
      </c>
      <c r="G200" s="5">
        <f t="shared" si="39"/>
        <v>2.6421576666666673</v>
      </c>
      <c r="J200" s="6">
        <f t="shared" si="56"/>
        <v>4.005504587155964</v>
      </c>
      <c r="K200" s="6">
        <f t="shared" si="41"/>
        <v>0.20027522935779821</v>
      </c>
      <c r="L200" s="6">
        <f t="shared" si="57"/>
        <v>6.6758409785932731</v>
      </c>
      <c r="M200" s="6">
        <f t="shared" si="43"/>
        <v>0.33379204892966363</v>
      </c>
      <c r="N200" s="7">
        <f t="shared" si="58"/>
        <v>9.5999120484466545</v>
      </c>
      <c r="O200" s="7">
        <f t="shared" si="45"/>
        <v>0.47999560242233275</v>
      </c>
      <c r="P200" s="16">
        <f t="shared" si="59"/>
        <v>15.199860743373872</v>
      </c>
      <c r="Q200" s="7">
        <f t="shared" si="47"/>
        <v>0.7599930371686936</v>
      </c>
      <c r="R200" s="16">
        <f t="shared" si="60"/>
        <v>19.199824096893309</v>
      </c>
      <c r="S200" s="7">
        <f t="shared" si="49"/>
        <v>0.95999120484466549</v>
      </c>
    </row>
    <row r="201" spans="2:19" x14ac:dyDescent="0.35">
      <c r="B201" t="s">
        <v>464</v>
      </c>
      <c r="C201" t="s">
        <v>212</v>
      </c>
      <c r="D201">
        <v>4</v>
      </c>
      <c r="E201" t="s">
        <v>21</v>
      </c>
      <c r="F201" s="19">
        <f t="shared" si="50"/>
        <v>1.8191666666666668E-2</v>
      </c>
      <c r="G201" s="5">
        <f t="shared" ref="G201:G264" si="61">$G$1*F201</f>
        <v>0.66053941666666682</v>
      </c>
      <c r="J201" s="6">
        <f t="shared" si="56"/>
        <v>4.005504587155964</v>
      </c>
      <c r="K201" s="6">
        <f t="shared" si="41"/>
        <v>0.20027522935779821</v>
      </c>
      <c r="L201" s="6">
        <f t="shared" si="57"/>
        <v>6.6758409785932731</v>
      </c>
      <c r="M201" s="6">
        <f t="shared" si="43"/>
        <v>0.33379204892966363</v>
      </c>
      <c r="N201" s="7">
        <f t="shared" si="58"/>
        <v>9.5999120484466545</v>
      </c>
      <c r="O201" s="7">
        <f t="shared" si="45"/>
        <v>0.47999560242233275</v>
      </c>
      <c r="P201" s="16">
        <f t="shared" si="59"/>
        <v>15.199860743373872</v>
      </c>
      <c r="Q201" s="7">
        <f t="shared" si="47"/>
        <v>0.7599930371686936</v>
      </c>
      <c r="R201" s="16">
        <f t="shared" si="60"/>
        <v>19.199824096893309</v>
      </c>
      <c r="S201" s="7">
        <f t="shared" si="49"/>
        <v>0.95999120484466549</v>
      </c>
    </row>
    <row r="202" spans="2:19" x14ac:dyDescent="0.35">
      <c r="B202" t="s">
        <v>213</v>
      </c>
      <c r="C202" t="s">
        <v>214</v>
      </c>
      <c r="D202">
        <v>4</v>
      </c>
      <c r="E202" t="s">
        <v>21</v>
      </c>
      <c r="F202" s="19">
        <f t="shared" si="50"/>
        <v>1.8191666666666668E-2</v>
      </c>
      <c r="G202" s="5">
        <f t="shared" si="61"/>
        <v>0.66053941666666682</v>
      </c>
      <c r="J202" s="6">
        <f t="shared" si="56"/>
        <v>4.005504587155964</v>
      </c>
      <c r="K202" s="6">
        <f t="shared" si="41"/>
        <v>0.20027522935779821</v>
      </c>
      <c r="L202" s="6">
        <f t="shared" si="57"/>
        <v>6.6758409785932731</v>
      </c>
      <c r="M202" s="6">
        <f t="shared" si="43"/>
        <v>0.33379204892966363</v>
      </c>
      <c r="N202" s="7">
        <f t="shared" si="58"/>
        <v>9.5999120484466545</v>
      </c>
      <c r="O202" s="7">
        <f t="shared" si="45"/>
        <v>0.47999560242233275</v>
      </c>
      <c r="P202" s="16">
        <f t="shared" si="59"/>
        <v>15.199860743373872</v>
      </c>
      <c r="Q202" s="7">
        <f t="shared" si="47"/>
        <v>0.7599930371686936</v>
      </c>
      <c r="R202" s="16">
        <f t="shared" si="60"/>
        <v>19.199824096893309</v>
      </c>
      <c r="S202" s="7">
        <f t="shared" si="49"/>
        <v>0.95999120484466549</v>
      </c>
    </row>
    <row r="203" spans="2:19" x14ac:dyDescent="0.35">
      <c r="B203" t="s">
        <v>215</v>
      </c>
      <c r="C203" t="s">
        <v>100</v>
      </c>
      <c r="D203">
        <v>4</v>
      </c>
      <c r="E203" t="s">
        <v>21</v>
      </c>
      <c r="F203" s="19">
        <f t="shared" si="50"/>
        <v>1.8191666666666668E-2</v>
      </c>
      <c r="G203" s="5">
        <f t="shared" si="61"/>
        <v>0.66053941666666682</v>
      </c>
      <c r="J203" s="6">
        <f t="shared" si="56"/>
        <v>8.011009174311928</v>
      </c>
      <c r="K203" s="6">
        <f t="shared" si="41"/>
        <v>0.40055045871559641</v>
      </c>
      <c r="L203" s="6">
        <f t="shared" si="57"/>
        <v>13.351681957186546</v>
      </c>
      <c r="M203" s="6">
        <f t="shared" si="43"/>
        <v>0.66758409785932726</v>
      </c>
      <c r="N203" s="7">
        <f t="shared" si="58"/>
        <v>19.199824096893309</v>
      </c>
      <c r="O203" s="7">
        <f t="shared" si="45"/>
        <v>0.95999120484466549</v>
      </c>
      <c r="P203" s="16">
        <f t="shared" si="59"/>
        <v>30.399721486747744</v>
      </c>
      <c r="Q203" s="7">
        <f t="shared" si="47"/>
        <v>1.5199860743373872</v>
      </c>
      <c r="R203" s="16">
        <f t="shared" si="60"/>
        <v>38.399648193786618</v>
      </c>
      <c r="S203" s="7">
        <f t="shared" si="49"/>
        <v>1.919982409689331</v>
      </c>
    </row>
    <row r="204" spans="2:19" x14ac:dyDescent="0.35">
      <c r="B204" t="s">
        <v>216</v>
      </c>
      <c r="C204" t="s">
        <v>100</v>
      </c>
      <c r="D204">
        <v>4</v>
      </c>
      <c r="E204" t="s">
        <v>21</v>
      </c>
      <c r="F204" s="19">
        <f t="shared" si="50"/>
        <v>1.8191666666666668E-2</v>
      </c>
      <c r="G204" s="5">
        <f t="shared" si="61"/>
        <v>0.66053941666666682</v>
      </c>
      <c r="J204" s="6">
        <f t="shared" si="56"/>
        <v>4.005504587155964</v>
      </c>
      <c r="K204" s="6">
        <f t="shared" si="41"/>
        <v>0.20027522935779821</v>
      </c>
      <c r="L204" s="6">
        <f t="shared" si="57"/>
        <v>6.6758409785932731</v>
      </c>
      <c r="M204" s="6">
        <f t="shared" si="43"/>
        <v>0.33379204892966363</v>
      </c>
      <c r="N204" s="7">
        <f t="shared" si="58"/>
        <v>9.5999120484466545</v>
      </c>
      <c r="O204" s="7">
        <f t="shared" si="45"/>
        <v>0.47999560242233275</v>
      </c>
      <c r="P204" s="16">
        <f t="shared" si="59"/>
        <v>15.199860743373872</v>
      </c>
      <c r="Q204" s="7">
        <f t="shared" si="47"/>
        <v>0.7599930371686936</v>
      </c>
      <c r="R204" s="16">
        <f t="shared" si="60"/>
        <v>19.199824096893309</v>
      </c>
      <c r="S204" s="7">
        <f t="shared" si="49"/>
        <v>0.95999120484466549</v>
      </c>
    </row>
    <row r="205" spans="2:19" x14ac:dyDescent="0.35">
      <c r="B205" t="s">
        <v>217</v>
      </c>
      <c r="C205" t="s">
        <v>160</v>
      </c>
      <c r="D205">
        <v>6</v>
      </c>
      <c r="E205" t="s">
        <v>21</v>
      </c>
      <c r="F205" s="19">
        <f t="shared" si="50"/>
        <v>2.7287499999999999E-2</v>
      </c>
      <c r="G205" s="5">
        <f t="shared" si="61"/>
        <v>0.99080912500000007</v>
      </c>
      <c r="J205" s="6">
        <f t="shared" si="56"/>
        <v>4.005504587155964</v>
      </c>
      <c r="K205" s="6">
        <f t="shared" si="41"/>
        <v>0.20027522935779821</v>
      </c>
      <c r="L205" s="6">
        <f t="shared" si="57"/>
        <v>6.6758409785932731</v>
      </c>
      <c r="M205" s="6">
        <f t="shared" si="43"/>
        <v>0.33379204892966363</v>
      </c>
      <c r="N205" s="7">
        <f t="shared" si="58"/>
        <v>9.5999120484466545</v>
      </c>
      <c r="O205" s="7">
        <f t="shared" si="45"/>
        <v>0.47999560242233275</v>
      </c>
      <c r="P205" s="16">
        <f t="shared" si="59"/>
        <v>15.199860743373872</v>
      </c>
      <c r="Q205" s="7">
        <f t="shared" si="47"/>
        <v>0.7599930371686936</v>
      </c>
      <c r="R205" s="16">
        <f t="shared" si="60"/>
        <v>19.199824096893309</v>
      </c>
      <c r="S205" s="7">
        <f t="shared" si="49"/>
        <v>0.95999120484466549</v>
      </c>
    </row>
    <row r="206" spans="2:19" x14ac:dyDescent="0.35">
      <c r="B206" t="s">
        <v>218</v>
      </c>
      <c r="C206" t="s">
        <v>100</v>
      </c>
      <c r="D206">
        <v>4</v>
      </c>
      <c r="E206" t="s">
        <v>21</v>
      </c>
      <c r="F206" s="19">
        <f t="shared" si="50"/>
        <v>1.8191666666666668E-2</v>
      </c>
      <c r="G206" s="5">
        <f t="shared" si="61"/>
        <v>0.66053941666666682</v>
      </c>
      <c r="J206" s="6">
        <f t="shared" si="56"/>
        <v>8.011009174311928</v>
      </c>
      <c r="K206" s="6">
        <f t="shared" si="41"/>
        <v>0.40055045871559641</v>
      </c>
      <c r="L206" s="6">
        <f t="shared" si="57"/>
        <v>13.351681957186546</v>
      </c>
      <c r="M206" s="6">
        <f t="shared" si="43"/>
        <v>0.66758409785932726</v>
      </c>
      <c r="N206" s="7">
        <f t="shared" si="58"/>
        <v>19.199824096893309</v>
      </c>
      <c r="O206" s="7">
        <f t="shared" si="45"/>
        <v>0.95999120484466549</v>
      </c>
      <c r="P206" s="16">
        <f t="shared" si="59"/>
        <v>30.399721486747744</v>
      </c>
      <c r="Q206" s="7">
        <f t="shared" si="47"/>
        <v>1.5199860743373872</v>
      </c>
      <c r="R206" s="16">
        <f t="shared" si="60"/>
        <v>38.399648193786618</v>
      </c>
      <c r="S206" s="7">
        <f t="shared" si="49"/>
        <v>1.919982409689331</v>
      </c>
    </row>
    <row r="207" spans="2:19" x14ac:dyDescent="0.35">
      <c r="B207" t="s">
        <v>219</v>
      </c>
      <c r="C207" t="s">
        <v>160</v>
      </c>
      <c r="D207">
        <v>4</v>
      </c>
      <c r="E207" t="s">
        <v>21</v>
      </c>
      <c r="F207" s="19">
        <f t="shared" si="50"/>
        <v>1.8191666666666668E-2</v>
      </c>
      <c r="G207" s="5">
        <f t="shared" si="61"/>
        <v>0.66053941666666682</v>
      </c>
      <c r="J207" s="6">
        <f t="shared" si="56"/>
        <v>8.011009174311928</v>
      </c>
      <c r="K207" s="6">
        <f t="shared" si="41"/>
        <v>0.40055045871559641</v>
      </c>
      <c r="L207" s="6">
        <f t="shared" si="57"/>
        <v>13.351681957186546</v>
      </c>
      <c r="M207" s="6">
        <f t="shared" si="43"/>
        <v>0.66758409785932726</v>
      </c>
      <c r="N207" s="7">
        <f t="shared" si="58"/>
        <v>19.199824096893309</v>
      </c>
      <c r="O207" s="7">
        <f t="shared" si="45"/>
        <v>0.95999120484466549</v>
      </c>
      <c r="P207" s="16">
        <f t="shared" si="59"/>
        <v>30.399721486747744</v>
      </c>
      <c r="Q207" s="7">
        <f t="shared" si="47"/>
        <v>1.5199860743373872</v>
      </c>
      <c r="R207" s="16">
        <f t="shared" si="60"/>
        <v>38.399648193786618</v>
      </c>
      <c r="S207" s="7">
        <f t="shared" si="49"/>
        <v>1.919982409689331</v>
      </c>
    </row>
    <row r="208" spans="2:19" x14ac:dyDescent="0.35">
      <c r="B208" t="s">
        <v>220</v>
      </c>
      <c r="C208" t="s">
        <v>100</v>
      </c>
      <c r="D208">
        <v>4</v>
      </c>
      <c r="E208" t="s">
        <v>21</v>
      </c>
      <c r="F208" s="19">
        <f t="shared" si="50"/>
        <v>1.8191666666666668E-2</v>
      </c>
      <c r="G208" s="5">
        <f t="shared" si="61"/>
        <v>0.66053941666666682</v>
      </c>
      <c r="J208" s="6">
        <f t="shared" si="56"/>
        <v>4.005504587155964</v>
      </c>
      <c r="K208" s="6">
        <f t="shared" ref="K208:K274" si="62">+J208/20</f>
        <v>0.20027522935779821</v>
      </c>
      <c r="L208" s="6">
        <f t="shared" si="57"/>
        <v>6.6758409785932731</v>
      </c>
      <c r="M208" s="6">
        <f t="shared" ref="M208:M274" si="63">+L208/20</f>
        <v>0.33379204892966363</v>
      </c>
      <c r="N208" s="7">
        <f t="shared" si="58"/>
        <v>9.5999120484466545</v>
      </c>
      <c r="O208" s="7">
        <f t="shared" ref="O208:O274" si="64">+N208/20</f>
        <v>0.47999560242233275</v>
      </c>
      <c r="P208" s="16">
        <f t="shared" si="59"/>
        <v>15.199860743373872</v>
      </c>
      <c r="Q208" s="7">
        <f t="shared" ref="Q208:Q274" si="65">+P208/20</f>
        <v>0.7599930371686936</v>
      </c>
      <c r="R208" s="16">
        <f t="shared" si="60"/>
        <v>19.199824096893309</v>
      </c>
      <c r="S208" s="7">
        <f t="shared" ref="S208:S274" si="66">+R208/20</f>
        <v>0.95999120484466549</v>
      </c>
    </row>
    <row r="209" spans="2:19" x14ac:dyDescent="0.35">
      <c r="B209" t="s">
        <v>221</v>
      </c>
      <c r="C209" t="s">
        <v>160</v>
      </c>
      <c r="D209">
        <v>4</v>
      </c>
      <c r="E209" t="s">
        <v>21</v>
      </c>
      <c r="F209" s="19">
        <f t="shared" si="50"/>
        <v>1.8191666666666668E-2</v>
      </c>
      <c r="G209" s="5">
        <f t="shared" si="61"/>
        <v>0.66053941666666682</v>
      </c>
      <c r="J209" s="6">
        <f t="shared" si="56"/>
        <v>24.033027522935779</v>
      </c>
      <c r="K209" s="6">
        <f t="shared" si="62"/>
        <v>1.2016513761467889</v>
      </c>
      <c r="L209" s="6">
        <f t="shared" si="57"/>
        <v>40.055045871559635</v>
      </c>
      <c r="M209" s="6">
        <f t="shared" si="63"/>
        <v>2.0027522935779816</v>
      </c>
      <c r="N209" s="7">
        <f t="shared" si="58"/>
        <v>57.59947229067992</v>
      </c>
      <c r="O209" s="7">
        <f t="shared" si="64"/>
        <v>2.8799736145339958</v>
      </c>
      <c r="P209" s="16">
        <f t="shared" si="59"/>
        <v>91.19916446024321</v>
      </c>
      <c r="Q209" s="7">
        <f t="shared" si="65"/>
        <v>4.5599582230121607</v>
      </c>
      <c r="R209" s="16">
        <f t="shared" si="60"/>
        <v>115.19894458135984</v>
      </c>
      <c r="S209" s="7">
        <f t="shared" si="66"/>
        <v>5.7599472290679916</v>
      </c>
    </row>
    <row r="210" spans="2:19" x14ac:dyDescent="0.35">
      <c r="B210" t="s">
        <v>222</v>
      </c>
      <c r="C210" t="s">
        <v>194</v>
      </c>
      <c r="D210">
        <v>4</v>
      </c>
      <c r="E210" t="s">
        <v>21</v>
      </c>
      <c r="F210" s="19">
        <f t="shared" si="50"/>
        <v>1.8191666666666668E-2</v>
      </c>
      <c r="G210" s="5">
        <f t="shared" si="61"/>
        <v>0.66053941666666682</v>
      </c>
      <c r="J210" s="6">
        <f t="shared" si="56"/>
        <v>16.022018348623856</v>
      </c>
      <c r="K210" s="6">
        <f t="shared" si="62"/>
        <v>0.80110091743119283</v>
      </c>
      <c r="L210" s="6">
        <f t="shared" si="57"/>
        <v>26.703363914373092</v>
      </c>
      <c r="M210" s="6">
        <f t="shared" si="63"/>
        <v>1.3351681957186545</v>
      </c>
      <c r="N210" s="7">
        <f t="shared" si="58"/>
        <v>38.399648193786618</v>
      </c>
      <c r="O210" s="7">
        <f t="shared" si="64"/>
        <v>1.919982409689331</v>
      </c>
      <c r="P210" s="16">
        <f t="shared" si="59"/>
        <v>60.799442973495488</v>
      </c>
      <c r="Q210" s="7">
        <f t="shared" si="65"/>
        <v>3.0399721486747744</v>
      </c>
      <c r="R210" s="16">
        <f t="shared" si="60"/>
        <v>76.799296387573236</v>
      </c>
      <c r="S210" s="7">
        <f t="shared" si="66"/>
        <v>3.839964819378662</v>
      </c>
    </row>
    <row r="211" spans="2:19" x14ac:dyDescent="0.35">
      <c r="B211" t="s">
        <v>223</v>
      </c>
      <c r="C211" t="s">
        <v>224</v>
      </c>
      <c r="D211">
        <v>8</v>
      </c>
      <c r="E211" t="s">
        <v>21</v>
      </c>
      <c r="F211" s="19">
        <f t="shared" si="50"/>
        <v>3.6383333333333337E-2</v>
      </c>
      <c r="G211" s="5">
        <f t="shared" si="61"/>
        <v>1.3210788333333336</v>
      </c>
      <c r="J211" s="6"/>
      <c r="K211" s="6"/>
      <c r="L211" s="6"/>
      <c r="M211" s="6"/>
      <c r="N211" s="7"/>
      <c r="O211" s="7"/>
      <c r="P211" s="16"/>
      <c r="Q211" s="7"/>
      <c r="R211" s="16"/>
      <c r="S211" s="7"/>
    </row>
    <row r="212" spans="2:19" x14ac:dyDescent="0.35">
      <c r="B212" t="s">
        <v>225</v>
      </c>
      <c r="C212" t="s">
        <v>227</v>
      </c>
      <c r="D212">
        <v>4</v>
      </c>
      <c r="E212" t="s">
        <v>21</v>
      </c>
      <c r="F212" s="19">
        <f t="shared" si="50"/>
        <v>1.8191666666666668E-2</v>
      </c>
      <c r="G212" s="5">
        <f t="shared" si="61"/>
        <v>0.66053941666666682</v>
      </c>
      <c r="J212" s="6"/>
      <c r="K212" s="6"/>
      <c r="L212" s="6"/>
      <c r="M212" s="6"/>
      <c r="N212" s="7"/>
      <c r="O212" s="7"/>
      <c r="P212" s="16"/>
      <c r="Q212" s="7"/>
      <c r="R212" s="16"/>
      <c r="S212" s="7"/>
    </row>
    <row r="213" spans="2:19" x14ac:dyDescent="0.35">
      <c r="B213" t="s">
        <v>226</v>
      </c>
      <c r="C213" t="s">
        <v>194</v>
      </c>
      <c r="D213">
        <v>4</v>
      </c>
      <c r="E213" t="s">
        <v>21</v>
      </c>
      <c r="F213" s="19">
        <f t="shared" si="50"/>
        <v>1.8191666666666668E-2</v>
      </c>
      <c r="G213" s="5">
        <f t="shared" si="61"/>
        <v>0.66053941666666682</v>
      </c>
      <c r="J213" s="6"/>
      <c r="K213" s="6"/>
      <c r="L213" s="6"/>
      <c r="M213" s="6"/>
      <c r="N213" s="7"/>
      <c r="O213" s="7"/>
      <c r="P213" s="16"/>
      <c r="Q213" s="7"/>
      <c r="R213" s="16"/>
      <c r="S213" s="7"/>
    </row>
    <row r="214" spans="2:19" x14ac:dyDescent="0.35">
      <c r="B214" t="s">
        <v>228</v>
      </c>
      <c r="C214" t="s">
        <v>100</v>
      </c>
      <c r="D214">
        <v>8</v>
      </c>
      <c r="E214" t="s">
        <v>21</v>
      </c>
      <c r="F214" s="19">
        <f t="shared" si="50"/>
        <v>3.6383333333333337E-2</v>
      </c>
      <c r="G214" s="5">
        <f t="shared" si="61"/>
        <v>1.3210788333333336</v>
      </c>
      <c r="J214" s="6">
        <f>+$J$1*F219</f>
        <v>4.005504587155964</v>
      </c>
      <c r="K214" s="6">
        <f t="shared" si="62"/>
        <v>0.20027522935779821</v>
      </c>
      <c r="L214" s="6">
        <f>+$L$1*F219</f>
        <v>6.6758409785932731</v>
      </c>
      <c r="M214" s="6">
        <f t="shared" si="63"/>
        <v>0.33379204892966363</v>
      </c>
      <c r="N214" s="7">
        <f>+$N$1*F219</f>
        <v>9.5999120484466545</v>
      </c>
      <c r="O214" s="7">
        <f t="shared" si="64"/>
        <v>0.47999560242233275</v>
      </c>
      <c r="P214" s="16">
        <f>+$P$1*F219</f>
        <v>15.199860743373872</v>
      </c>
      <c r="Q214" s="7">
        <f t="shared" si="65"/>
        <v>0.7599930371686936</v>
      </c>
      <c r="R214" s="16">
        <f>+$R$1*F219</f>
        <v>19.199824096893309</v>
      </c>
      <c r="S214" s="7">
        <f t="shared" si="66"/>
        <v>0.95999120484466549</v>
      </c>
    </row>
    <row r="215" spans="2:19" x14ac:dyDescent="0.35">
      <c r="B215" t="s">
        <v>229</v>
      </c>
      <c r="C215" t="s">
        <v>160</v>
      </c>
      <c r="D215">
        <v>8</v>
      </c>
      <c r="E215" t="s">
        <v>21</v>
      </c>
      <c r="F215" s="19">
        <f t="shared" ref="F215:F258" si="67">+D215/72000*$C$1</f>
        <v>3.6383333333333337E-2</v>
      </c>
      <c r="G215" s="5">
        <f t="shared" si="61"/>
        <v>1.3210788333333336</v>
      </c>
      <c r="J215" s="6">
        <f>+$J$1*F220</f>
        <v>4.005504587155964</v>
      </c>
      <c r="K215" s="6">
        <f t="shared" si="62"/>
        <v>0.20027522935779821</v>
      </c>
      <c r="L215" s="6">
        <f>+$L$1*F220</f>
        <v>6.6758409785932731</v>
      </c>
      <c r="M215" s="6">
        <f t="shared" si="63"/>
        <v>0.33379204892966363</v>
      </c>
      <c r="N215" s="7">
        <f>+$N$1*F220</f>
        <v>9.5999120484466545</v>
      </c>
      <c r="O215" s="7">
        <f t="shared" si="64"/>
        <v>0.47999560242233275</v>
      </c>
      <c r="P215" s="16">
        <f>+$P$1*F220</f>
        <v>15.199860743373872</v>
      </c>
      <c r="Q215" s="7">
        <f t="shared" si="65"/>
        <v>0.7599930371686936</v>
      </c>
      <c r="R215" s="16">
        <f>+$R$1*F220</f>
        <v>19.199824096893309</v>
      </c>
      <c r="S215" s="7">
        <f t="shared" si="66"/>
        <v>0.95999120484466549</v>
      </c>
    </row>
    <row r="216" spans="2:19" x14ac:dyDescent="0.35">
      <c r="B216" t="s">
        <v>230</v>
      </c>
      <c r="C216" t="s">
        <v>160</v>
      </c>
      <c r="D216">
        <v>4</v>
      </c>
      <c r="E216" t="s">
        <v>21</v>
      </c>
      <c r="F216" s="19">
        <f t="shared" si="67"/>
        <v>1.8191666666666668E-2</v>
      </c>
      <c r="G216" s="5">
        <f t="shared" si="61"/>
        <v>0.66053941666666682</v>
      </c>
      <c r="J216" s="6">
        <f>+$J$1*F221</f>
        <v>4.005504587155964</v>
      </c>
      <c r="K216" s="6">
        <f t="shared" si="62"/>
        <v>0.20027522935779821</v>
      </c>
      <c r="L216" s="6">
        <f>+$L$1*F221</f>
        <v>6.6758409785932731</v>
      </c>
      <c r="M216" s="6">
        <f t="shared" si="63"/>
        <v>0.33379204892966363</v>
      </c>
      <c r="N216" s="7">
        <f>+$N$1*F221</f>
        <v>9.5999120484466545</v>
      </c>
      <c r="O216" s="7">
        <f t="shared" si="64"/>
        <v>0.47999560242233275</v>
      </c>
      <c r="P216" s="16">
        <f>+$P$1*F221</f>
        <v>15.199860743373872</v>
      </c>
      <c r="Q216" s="7">
        <f t="shared" si="65"/>
        <v>0.7599930371686936</v>
      </c>
      <c r="R216" s="16">
        <f>+$R$1*F221</f>
        <v>19.199824096893309</v>
      </c>
      <c r="S216" s="7">
        <f t="shared" si="66"/>
        <v>0.95999120484466549</v>
      </c>
    </row>
    <row r="217" spans="2:19" x14ac:dyDescent="0.35">
      <c r="B217" t="s">
        <v>231</v>
      </c>
      <c r="C217" t="s">
        <v>100</v>
      </c>
      <c r="D217">
        <v>24</v>
      </c>
      <c r="E217" t="s">
        <v>21</v>
      </c>
      <c r="F217" s="19">
        <f t="shared" si="67"/>
        <v>0.10915</v>
      </c>
      <c r="G217" s="5">
        <f t="shared" si="61"/>
        <v>3.9632365000000003</v>
      </c>
      <c r="J217" s="6">
        <f>+$J$1*F222</f>
        <v>4.005504587155964</v>
      </c>
      <c r="K217" s="6">
        <f t="shared" si="62"/>
        <v>0.20027522935779821</v>
      </c>
      <c r="L217" s="6">
        <f>+$L$1*F222</f>
        <v>6.6758409785932731</v>
      </c>
      <c r="M217" s="6">
        <f t="shared" si="63"/>
        <v>0.33379204892966363</v>
      </c>
      <c r="N217" s="7">
        <f>+$N$1*F222</f>
        <v>9.5999120484466545</v>
      </c>
      <c r="O217" s="7">
        <f t="shared" si="64"/>
        <v>0.47999560242233275</v>
      </c>
      <c r="P217" s="16">
        <f>+$P$1*F222</f>
        <v>15.199860743373872</v>
      </c>
      <c r="Q217" s="7">
        <f t="shared" si="65"/>
        <v>0.7599930371686936</v>
      </c>
      <c r="R217" s="16">
        <f>+$R$1*F222</f>
        <v>19.199824096893309</v>
      </c>
      <c r="S217" s="7">
        <f t="shared" si="66"/>
        <v>0.95999120484466549</v>
      </c>
    </row>
    <row r="218" spans="2:19" x14ac:dyDescent="0.35">
      <c r="B218" t="s">
        <v>232</v>
      </c>
      <c r="C218" t="s">
        <v>160</v>
      </c>
      <c r="D218">
        <v>16</v>
      </c>
      <c r="E218" t="s">
        <v>21</v>
      </c>
      <c r="F218" s="19">
        <f t="shared" si="67"/>
        <v>7.2766666666666674E-2</v>
      </c>
      <c r="G218" s="5">
        <f t="shared" si="61"/>
        <v>2.6421576666666673</v>
      </c>
      <c r="J218" s="6">
        <f>+$J$1*F223</f>
        <v>4.005504587155964</v>
      </c>
      <c r="K218" s="6">
        <f t="shared" si="62"/>
        <v>0.20027522935779821</v>
      </c>
      <c r="L218" s="6">
        <f>+$L$1*F223</f>
        <v>6.6758409785932731</v>
      </c>
      <c r="M218" s="6">
        <f t="shared" si="63"/>
        <v>0.33379204892966363</v>
      </c>
      <c r="N218" s="7">
        <f>+$N$1*F223</f>
        <v>9.5999120484466545</v>
      </c>
      <c r="O218" s="7">
        <f t="shared" si="64"/>
        <v>0.47999560242233275</v>
      </c>
      <c r="P218" s="16">
        <f>+$P$1*F223</f>
        <v>15.199860743373872</v>
      </c>
      <c r="Q218" s="7">
        <f t="shared" si="65"/>
        <v>0.7599930371686936</v>
      </c>
      <c r="R218" s="16">
        <f>+$R$1*F223</f>
        <v>19.199824096893309</v>
      </c>
      <c r="S218" s="7">
        <f t="shared" si="66"/>
        <v>0.95999120484466549</v>
      </c>
    </row>
    <row r="219" spans="2:19" x14ac:dyDescent="0.35">
      <c r="B219" t="s">
        <v>233</v>
      </c>
      <c r="C219" t="s">
        <v>212</v>
      </c>
      <c r="D219">
        <v>4</v>
      </c>
      <c r="E219" t="s">
        <v>21</v>
      </c>
      <c r="F219" s="19">
        <f t="shared" si="67"/>
        <v>1.8191666666666668E-2</v>
      </c>
      <c r="G219" s="5">
        <f t="shared" si="61"/>
        <v>0.66053941666666682</v>
      </c>
      <c r="J219" s="6">
        <f t="shared" ref="J219:J222" si="68">+$J$1*F227</f>
        <v>4.005504587155964</v>
      </c>
      <c r="K219" s="6">
        <f t="shared" si="62"/>
        <v>0.20027522935779821</v>
      </c>
      <c r="L219" s="6">
        <f t="shared" ref="L219:L222" si="69">+$L$1*F227</f>
        <v>6.6758409785932731</v>
      </c>
      <c r="M219" s="6">
        <f t="shared" si="63"/>
        <v>0.33379204892966363</v>
      </c>
      <c r="N219" s="7">
        <f t="shared" ref="N219:N222" si="70">+$N$1*F227</f>
        <v>9.5999120484466545</v>
      </c>
      <c r="O219" s="7">
        <f t="shared" si="64"/>
        <v>0.47999560242233275</v>
      </c>
      <c r="P219" s="16">
        <f t="shared" ref="P219:P222" si="71">+$P$1*F227</f>
        <v>15.199860743373872</v>
      </c>
      <c r="Q219" s="7">
        <f t="shared" si="65"/>
        <v>0.7599930371686936</v>
      </c>
      <c r="R219" s="16">
        <f t="shared" ref="R219:R222" si="72">+$R$1*F227</f>
        <v>19.199824096893309</v>
      </c>
      <c r="S219" s="7">
        <f t="shared" si="66"/>
        <v>0.95999120484466549</v>
      </c>
    </row>
    <row r="220" spans="2:19" x14ac:dyDescent="0.35">
      <c r="B220" t="s">
        <v>235</v>
      </c>
      <c r="C220" t="s">
        <v>234</v>
      </c>
      <c r="D220">
        <v>4</v>
      </c>
      <c r="E220" t="s">
        <v>21</v>
      </c>
      <c r="F220" s="19">
        <f t="shared" si="67"/>
        <v>1.8191666666666668E-2</v>
      </c>
      <c r="G220" s="5">
        <f t="shared" si="61"/>
        <v>0.66053941666666682</v>
      </c>
      <c r="J220" s="6">
        <f t="shared" si="68"/>
        <v>4.005504587155964</v>
      </c>
      <c r="K220" s="6">
        <f t="shared" si="62"/>
        <v>0.20027522935779821</v>
      </c>
      <c r="L220" s="6">
        <f t="shared" si="69"/>
        <v>6.6758409785932731</v>
      </c>
      <c r="M220" s="6">
        <f t="shared" si="63"/>
        <v>0.33379204892966363</v>
      </c>
      <c r="N220" s="7">
        <f t="shared" si="70"/>
        <v>9.5999120484466545</v>
      </c>
      <c r="O220" s="7">
        <f t="shared" si="64"/>
        <v>0.47999560242233275</v>
      </c>
      <c r="P220" s="16">
        <f t="shared" si="71"/>
        <v>15.199860743373872</v>
      </c>
      <c r="Q220" s="7">
        <f t="shared" si="65"/>
        <v>0.7599930371686936</v>
      </c>
      <c r="R220" s="16">
        <f t="shared" si="72"/>
        <v>19.199824096893309</v>
      </c>
      <c r="S220" s="7">
        <f t="shared" si="66"/>
        <v>0.95999120484466549</v>
      </c>
    </row>
    <row r="221" spans="2:19" x14ac:dyDescent="0.35">
      <c r="B221" t="s">
        <v>236</v>
      </c>
      <c r="C221" t="s">
        <v>194</v>
      </c>
      <c r="D221">
        <v>4</v>
      </c>
      <c r="E221" t="s">
        <v>21</v>
      </c>
      <c r="F221" s="19">
        <f t="shared" si="67"/>
        <v>1.8191666666666668E-2</v>
      </c>
      <c r="G221" s="5">
        <f t="shared" si="61"/>
        <v>0.66053941666666682</v>
      </c>
      <c r="J221" s="6">
        <f t="shared" si="68"/>
        <v>4.005504587155964</v>
      </c>
      <c r="K221" s="6">
        <f t="shared" si="62"/>
        <v>0.20027522935779821</v>
      </c>
      <c r="L221" s="6">
        <f t="shared" si="69"/>
        <v>6.6758409785932731</v>
      </c>
      <c r="M221" s="6">
        <f t="shared" si="63"/>
        <v>0.33379204892966363</v>
      </c>
      <c r="N221" s="7">
        <f t="shared" si="70"/>
        <v>9.5999120484466545</v>
      </c>
      <c r="O221" s="7">
        <f t="shared" si="64"/>
        <v>0.47999560242233275</v>
      </c>
      <c r="P221" s="16">
        <f t="shared" si="71"/>
        <v>15.199860743373872</v>
      </c>
      <c r="Q221" s="7">
        <f t="shared" si="65"/>
        <v>0.7599930371686936</v>
      </c>
      <c r="R221" s="16">
        <f t="shared" si="72"/>
        <v>19.199824096893309</v>
      </c>
      <c r="S221" s="7">
        <f t="shared" si="66"/>
        <v>0.95999120484466549</v>
      </c>
    </row>
    <row r="222" spans="2:19" x14ac:dyDescent="0.35">
      <c r="B222" t="s">
        <v>237</v>
      </c>
      <c r="C222" t="s">
        <v>238</v>
      </c>
      <c r="D222">
        <v>4</v>
      </c>
      <c r="E222" t="s">
        <v>21</v>
      </c>
      <c r="F222" s="19">
        <f t="shared" si="67"/>
        <v>1.8191666666666668E-2</v>
      </c>
      <c r="G222" s="5">
        <f t="shared" si="61"/>
        <v>0.66053941666666682</v>
      </c>
      <c r="J222" s="6">
        <f t="shared" si="68"/>
        <v>8.011009174311928</v>
      </c>
      <c r="K222" s="6">
        <f t="shared" si="62"/>
        <v>0.40055045871559641</v>
      </c>
      <c r="L222" s="6">
        <f t="shared" si="69"/>
        <v>13.351681957186546</v>
      </c>
      <c r="M222" s="6">
        <f t="shared" si="63"/>
        <v>0.66758409785932726</v>
      </c>
      <c r="N222" s="7">
        <f t="shared" si="70"/>
        <v>19.199824096893309</v>
      </c>
      <c r="O222" s="7">
        <f t="shared" si="64"/>
        <v>0.95999120484466549</v>
      </c>
      <c r="P222" s="16">
        <f t="shared" si="71"/>
        <v>30.399721486747744</v>
      </c>
      <c r="Q222" s="7">
        <f t="shared" si="65"/>
        <v>1.5199860743373872</v>
      </c>
      <c r="R222" s="16">
        <f t="shared" si="72"/>
        <v>38.399648193786618</v>
      </c>
      <c r="S222" s="7">
        <f t="shared" si="66"/>
        <v>1.919982409689331</v>
      </c>
    </row>
    <row r="223" spans="2:19" x14ac:dyDescent="0.35">
      <c r="B223" t="s">
        <v>244</v>
      </c>
      <c r="C223" t="s">
        <v>239</v>
      </c>
      <c r="D223">
        <v>4</v>
      </c>
      <c r="E223" t="s">
        <v>21</v>
      </c>
      <c r="F223" s="19">
        <f t="shared" si="67"/>
        <v>1.8191666666666668E-2</v>
      </c>
      <c r="G223" s="5">
        <f t="shared" si="61"/>
        <v>0.66053941666666682</v>
      </c>
      <c r="J223" s="6">
        <f>+$J$1*F232</f>
        <v>8.011009174311928</v>
      </c>
      <c r="K223" s="6">
        <f t="shared" si="62"/>
        <v>0.40055045871559641</v>
      </c>
      <c r="L223" s="6">
        <f>+$L$1*F232</f>
        <v>13.351681957186546</v>
      </c>
      <c r="M223" s="6">
        <f t="shared" si="63"/>
        <v>0.66758409785932726</v>
      </c>
      <c r="N223" s="7">
        <f>+$N$1*F232</f>
        <v>19.199824096893309</v>
      </c>
      <c r="O223" s="7">
        <f t="shared" si="64"/>
        <v>0.95999120484466549</v>
      </c>
      <c r="P223" s="16">
        <f>+$P$1*F232</f>
        <v>30.399721486747744</v>
      </c>
      <c r="Q223" s="7">
        <f t="shared" si="65"/>
        <v>1.5199860743373872</v>
      </c>
      <c r="R223" s="16">
        <f>+$R$1*F232</f>
        <v>38.399648193786618</v>
      </c>
      <c r="S223" s="7">
        <f t="shared" si="66"/>
        <v>1.919982409689331</v>
      </c>
    </row>
    <row r="224" spans="2:19" x14ac:dyDescent="0.35">
      <c r="B224" t="s">
        <v>240</v>
      </c>
      <c r="C224" t="s">
        <v>241</v>
      </c>
      <c r="D224">
        <v>4</v>
      </c>
      <c r="E224" t="s">
        <v>21</v>
      </c>
      <c r="F224" s="19">
        <f t="shared" si="67"/>
        <v>1.8191666666666668E-2</v>
      </c>
      <c r="G224" s="5">
        <f t="shared" si="61"/>
        <v>0.66053941666666682</v>
      </c>
      <c r="J224" s="6">
        <f>+$J$1*F233</f>
        <v>8.011009174311928</v>
      </c>
      <c r="K224" s="6">
        <f t="shared" si="62"/>
        <v>0.40055045871559641</v>
      </c>
      <c r="L224" s="6">
        <f>+$L$1*F233</f>
        <v>13.351681957186546</v>
      </c>
      <c r="M224" s="6">
        <f t="shared" si="63"/>
        <v>0.66758409785932726</v>
      </c>
      <c r="N224" s="7">
        <f>+$N$1*F233</f>
        <v>19.199824096893309</v>
      </c>
      <c r="O224" s="7">
        <f t="shared" si="64"/>
        <v>0.95999120484466549</v>
      </c>
      <c r="P224" s="16">
        <f>+$P$1*F233</f>
        <v>30.399721486747744</v>
      </c>
      <c r="Q224" s="7">
        <f t="shared" si="65"/>
        <v>1.5199860743373872</v>
      </c>
      <c r="R224" s="16">
        <f>+$R$1*F233</f>
        <v>38.399648193786618</v>
      </c>
      <c r="S224" s="7">
        <f t="shared" si="66"/>
        <v>1.919982409689331</v>
      </c>
    </row>
    <row r="225" spans="2:19" x14ac:dyDescent="0.35">
      <c r="B225" t="s">
        <v>242</v>
      </c>
      <c r="C225" t="s">
        <v>243</v>
      </c>
      <c r="D225">
        <v>4</v>
      </c>
      <c r="E225" t="s">
        <v>21</v>
      </c>
      <c r="F225" s="19">
        <f t="shared" si="67"/>
        <v>1.8191666666666668E-2</v>
      </c>
      <c r="G225" s="5">
        <f t="shared" si="61"/>
        <v>0.66053941666666682</v>
      </c>
      <c r="K225" s="6"/>
      <c r="M225" s="6"/>
      <c r="N225" s="7"/>
      <c r="O225" s="7"/>
      <c r="Q225" s="7"/>
      <c r="S225" s="7"/>
    </row>
    <row r="226" spans="2:19" x14ac:dyDescent="0.35">
      <c r="B226" t="s">
        <v>245</v>
      </c>
      <c r="C226" t="s">
        <v>243</v>
      </c>
      <c r="D226">
        <v>4</v>
      </c>
      <c r="E226" t="s">
        <v>21</v>
      </c>
      <c r="F226" s="19">
        <f t="shared" si="67"/>
        <v>1.8191666666666668E-2</v>
      </c>
      <c r="G226" s="5">
        <f t="shared" si="61"/>
        <v>0.66053941666666682</v>
      </c>
      <c r="K226" s="6"/>
      <c r="M226" s="6"/>
      <c r="N226" s="7"/>
      <c r="O226" s="7"/>
      <c r="Q226" s="7"/>
      <c r="S226" s="7"/>
    </row>
    <row r="227" spans="2:19" x14ac:dyDescent="0.35">
      <c r="B227" t="s">
        <v>246</v>
      </c>
      <c r="C227" t="s">
        <v>160</v>
      </c>
      <c r="D227">
        <v>4</v>
      </c>
      <c r="E227" t="s">
        <v>21</v>
      </c>
      <c r="F227" s="19">
        <f t="shared" si="67"/>
        <v>1.8191666666666668E-2</v>
      </c>
      <c r="G227" s="5">
        <f t="shared" si="61"/>
        <v>0.66053941666666682</v>
      </c>
      <c r="J227" s="6">
        <f>+$J$1*F236</f>
        <v>25.034403669724771</v>
      </c>
      <c r="K227" s="6">
        <f t="shared" si="62"/>
        <v>1.2517201834862386</v>
      </c>
      <c r="L227" s="6">
        <f>+$L$1*F236</f>
        <v>41.724006116207953</v>
      </c>
      <c r="M227" s="6">
        <f t="shared" si="63"/>
        <v>2.0862003058103977</v>
      </c>
      <c r="N227" s="7">
        <f>+$N$1*F236</f>
        <v>59.99945030279158</v>
      </c>
      <c r="O227" s="7">
        <f t="shared" si="64"/>
        <v>2.9999725151395791</v>
      </c>
      <c r="P227" s="16">
        <f>+$P$1*F236</f>
        <v>94.999129646086686</v>
      </c>
      <c r="Q227" s="7">
        <f t="shared" si="65"/>
        <v>4.7499564823043343</v>
      </c>
      <c r="R227" s="16">
        <f>+$R$1*F236</f>
        <v>119.99890060558316</v>
      </c>
      <c r="S227" s="7">
        <f t="shared" si="66"/>
        <v>5.9999450302791582</v>
      </c>
    </row>
    <row r="228" spans="2:19" x14ac:dyDescent="0.35">
      <c r="B228" t="s">
        <v>247</v>
      </c>
      <c r="C228" t="s">
        <v>194</v>
      </c>
      <c r="D228">
        <v>4</v>
      </c>
      <c r="E228" t="s">
        <v>21</v>
      </c>
      <c r="F228" s="19">
        <f t="shared" si="67"/>
        <v>1.8191666666666668E-2</v>
      </c>
      <c r="G228" s="5">
        <f t="shared" si="61"/>
        <v>0.66053941666666682</v>
      </c>
      <c r="J228" s="6">
        <f>+$J$1*F237</f>
        <v>50.068807339449542</v>
      </c>
      <c r="K228" s="6">
        <f t="shared" si="62"/>
        <v>2.5034403669724772</v>
      </c>
      <c r="L228" s="6">
        <f>+$L$1*F237</f>
        <v>83.448012232415905</v>
      </c>
      <c r="M228" s="6">
        <f t="shared" si="63"/>
        <v>4.1724006116207955</v>
      </c>
      <c r="N228" s="7">
        <f>+$N$1*F237</f>
        <v>119.99890060558316</v>
      </c>
      <c r="O228" s="7">
        <f t="shared" si="64"/>
        <v>5.9999450302791582</v>
      </c>
      <c r="P228" s="16">
        <f>+$P$1*F237</f>
        <v>189.99825929217337</v>
      </c>
      <c r="Q228" s="7">
        <f t="shared" si="65"/>
        <v>9.4999129646086686</v>
      </c>
      <c r="R228" s="16">
        <f>+$R$1*F237</f>
        <v>239.99780121116632</v>
      </c>
      <c r="S228" s="7">
        <f t="shared" si="66"/>
        <v>11.999890060558316</v>
      </c>
    </row>
    <row r="229" spans="2:19" x14ac:dyDescent="0.35">
      <c r="B229" t="s">
        <v>248</v>
      </c>
      <c r="C229" t="s">
        <v>212</v>
      </c>
      <c r="D229">
        <v>4</v>
      </c>
      <c r="E229" t="s">
        <v>21</v>
      </c>
      <c r="F229" s="19">
        <f t="shared" si="67"/>
        <v>1.8191666666666668E-2</v>
      </c>
      <c r="G229" s="5">
        <f t="shared" si="61"/>
        <v>0.66053941666666682</v>
      </c>
      <c r="J229" s="6">
        <f>+$J$1*F238</f>
        <v>50.068807339449542</v>
      </c>
      <c r="K229" s="6">
        <f t="shared" si="62"/>
        <v>2.5034403669724772</v>
      </c>
      <c r="L229" s="6">
        <f>+$L$1*F238</f>
        <v>83.448012232415905</v>
      </c>
      <c r="M229" s="6">
        <f t="shared" si="63"/>
        <v>4.1724006116207955</v>
      </c>
      <c r="N229" s="7">
        <f>+$N$1*F238</f>
        <v>119.99890060558316</v>
      </c>
      <c r="O229" s="7">
        <f t="shared" si="64"/>
        <v>5.9999450302791582</v>
      </c>
      <c r="P229" s="16">
        <f>+$P$1*F238</f>
        <v>189.99825929217337</v>
      </c>
      <c r="Q229" s="7">
        <f t="shared" si="65"/>
        <v>9.4999129646086686</v>
      </c>
      <c r="R229" s="16">
        <f>+$R$1*F238</f>
        <v>239.99780121116632</v>
      </c>
      <c r="S229" s="7">
        <f t="shared" si="66"/>
        <v>11.999890060558316</v>
      </c>
    </row>
    <row r="230" spans="2:19" x14ac:dyDescent="0.35">
      <c r="B230" t="s">
        <v>249</v>
      </c>
      <c r="C230" t="s">
        <v>212</v>
      </c>
      <c r="D230">
        <v>8</v>
      </c>
      <c r="E230" t="s">
        <v>21</v>
      </c>
      <c r="F230" s="19">
        <f t="shared" si="67"/>
        <v>3.6383333333333337E-2</v>
      </c>
      <c r="G230" s="5">
        <f t="shared" si="61"/>
        <v>1.3210788333333336</v>
      </c>
      <c r="J230" s="6">
        <f>+$J$1*F239</f>
        <v>50.068807339449542</v>
      </c>
      <c r="K230" s="6">
        <f t="shared" si="62"/>
        <v>2.5034403669724772</v>
      </c>
      <c r="L230" s="6">
        <f>+$L$1*F239</f>
        <v>83.448012232415905</v>
      </c>
      <c r="M230" s="6">
        <f t="shared" si="63"/>
        <v>4.1724006116207955</v>
      </c>
      <c r="N230" s="7">
        <f>+$N$1*F239</f>
        <v>119.99890060558316</v>
      </c>
      <c r="O230" s="7">
        <f t="shared" si="64"/>
        <v>5.9999450302791582</v>
      </c>
      <c r="P230" s="16">
        <f>+$P$1*F239</f>
        <v>189.99825929217337</v>
      </c>
      <c r="Q230" s="7">
        <f t="shared" si="65"/>
        <v>9.4999129646086686</v>
      </c>
      <c r="R230" s="16">
        <f>+$R$1*F239</f>
        <v>239.99780121116632</v>
      </c>
      <c r="S230" s="7">
        <f t="shared" si="66"/>
        <v>11.999890060558316</v>
      </c>
    </row>
    <row r="231" spans="2:19" x14ac:dyDescent="0.35">
      <c r="B231" t="s">
        <v>465</v>
      </c>
      <c r="C231" t="s">
        <v>0</v>
      </c>
      <c r="D231">
        <v>16</v>
      </c>
      <c r="E231" t="s">
        <v>21</v>
      </c>
      <c r="F231" s="19">
        <f t="shared" si="67"/>
        <v>7.2766666666666674E-2</v>
      </c>
      <c r="G231" s="5">
        <f t="shared" si="61"/>
        <v>2.6421576666666673</v>
      </c>
      <c r="J231" s="6"/>
      <c r="K231" s="6"/>
      <c r="L231" s="6"/>
      <c r="M231" s="6"/>
      <c r="N231" s="7"/>
      <c r="O231" s="7"/>
      <c r="P231" s="16"/>
      <c r="Q231" s="7"/>
      <c r="R231" s="16"/>
      <c r="S231" s="7"/>
    </row>
    <row r="232" spans="2:19" x14ac:dyDescent="0.35">
      <c r="B232" t="s">
        <v>250</v>
      </c>
      <c r="C232" t="s">
        <v>212</v>
      </c>
      <c r="D232">
        <v>8</v>
      </c>
      <c r="E232" t="s">
        <v>21</v>
      </c>
      <c r="F232" s="19">
        <f t="shared" si="67"/>
        <v>3.6383333333333337E-2</v>
      </c>
      <c r="G232" s="5">
        <f t="shared" si="61"/>
        <v>1.3210788333333336</v>
      </c>
      <c r="J232" s="6">
        <f t="shared" ref="J232:J250" si="73">+$J$1*F240</f>
        <v>50.068807339449542</v>
      </c>
      <c r="K232" s="6">
        <f t="shared" si="62"/>
        <v>2.5034403669724772</v>
      </c>
      <c r="L232" s="6">
        <f t="shared" ref="L232:L250" si="74">+$L$1*F240</f>
        <v>83.448012232415905</v>
      </c>
      <c r="M232" s="6">
        <f t="shared" si="63"/>
        <v>4.1724006116207955</v>
      </c>
      <c r="N232" s="7">
        <f t="shared" ref="N232:N250" si="75">+$N$1*F240</f>
        <v>119.99890060558316</v>
      </c>
      <c r="O232" s="7">
        <f t="shared" si="64"/>
        <v>5.9999450302791582</v>
      </c>
      <c r="P232" s="16">
        <f t="shared" ref="P232:P250" si="76">+$P$1*F240</f>
        <v>189.99825929217337</v>
      </c>
      <c r="Q232" s="7">
        <f t="shared" si="65"/>
        <v>9.4999129646086686</v>
      </c>
      <c r="R232" s="16">
        <f t="shared" ref="R232:R250" si="77">+$R$1*F240</f>
        <v>239.99780121116632</v>
      </c>
      <c r="S232" s="7">
        <f t="shared" si="66"/>
        <v>11.999890060558316</v>
      </c>
    </row>
    <row r="233" spans="2:19" x14ac:dyDescent="0.35">
      <c r="B233" t="s">
        <v>251</v>
      </c>
      <c r="C233" t="s">
        <v>0</v>
      </c>
      <c r="D233">
        <v>8</v>
      </c>
      <c r="E233" t="s">
        <v>21</v>
      </c>
      <c r="F233" s="19">
        <f t="shared" si="67"/>
        <v>3.6383333333333337E-2</v>
      </c>
      <c r="G233" s="5">
        <f t="shared" si="61"/>
        <v>1.3210788333333336</v>
      </c>
      <c r="J233" s="6">
        <f t="shared" si="73"/>
        <v>60.082568807339456</v>
      </c>
      <c r="K233" s="6">
        <f t="shared" si="62"/>
        <v>3.0041284403669728</v>
      </c>
      <c r="L233" s="6">
        <f t="shared" si="74"/>
        <v>100.1376146788991</v>
      </c>
      <c r="M233" s="6">
        <f t="shared" si="63"/>
        <v>5.0068807339449553</v>
      </c>
      <c r="N233" s="7">
        <f t="shared" si="75"/>
        <v>143.99868072669983</v>
      </c>
      <c r="O233" s="7">
        <f t="shared" si="64"/>
        <v>7.1999340363349917</v>
      </c>
      <c r="P233" s="16">
        <f t="shared" si="76"/>
        <v>227.99791115060808</v>
      </c>
      <c r="Q233" s="7">
        <f t="shared" si="65"/>
        <v>11.399895557530403</v>
      </c>
      <c r="R233" s="16">
        <f t="shared" si="77"/>
        <v>287.99736145339966</v>
      </c>
      <c r="S233" s="7">
        <f t="shared" si="66"/>
        <v>14.399868072669983</v>
      </c>
    </row>
    <row r="234" spans="2:19" ht="15" thickBot="1" x14ac:dyDescent="0.4">
      <c r="F234" s="19"/>
      <c r="J234" s="6">
        <f t="shared" si="73"/>
        <v>75.103211009174302</v>
      </c>
      <c r="K234" s="6">
        <f t="shared" si="62"/>
        <v>3.7551605504587151</v>
      </c>
      <c r="L234" s="6">
        <f t="shared" si="74"/>
        <v>125.17201834862385</v>
      </c>
      <c r="M234" s="6">
        <f t="shared" si="63"/>
        <v>6.2586009174311927</v>
      </c>
      <c r="N234" s="16">
        <f t="shared" si="75"/>
        <v>179.99835090837473</v>
      </c>
      <c r="O234" s="7">
        <f t="shared" si="64"/>
        <v>8.9999175454187359</v>
      </c>
      <c r="P234" s="16">
        <f t="shared" si="76"/>
        <v>284.99738893826003</v>
      </c>
      <c r="Q234" s="7">
        <f t="shared" si="65"/>
        <v>14.249869446913001</v>
      </c>
      <c r="R234" s="16">
        <f t="shared" si="77"/>
        <v>359.99670181674946</v>
      </c>
      <c r="S234" s="7">
        <f t="shared" si="66"/>
        <v>17.999835090837472</v>
      </c>
    </row>
    <row r="235" spans="2:19" ht="15" thickBot="1" x14ac:dyDescent="0.4">
      <c r="B235" s="2" t="s">
        <v>252</v>
      </c>
      <c r="F235" s="19"/>
      <c r="J235" s="6">
        <f t="shared" si="73"/>
        <v>60.082568807339456</v>
      </c>
      <c r="K235" s="6">
        <f t="shared" si="62"/>
        <v>3.0041284403669728</v>
      </c>
      <c r="L235" s="6">
        <f t="shared" si="74"/>
        <v>100.1376146788991</v>
      </c>
      <c r="M235" s="6">
        <f t="shared" si="63"/>
        <v>5.0068807339449553</v>
      </c>
      <c r="N235" s="16">
        <f t="shared" si="75"/>
        <v>143.99868072669983</v>
      </c>
      <c r="O235" s="7">
        <f t="shared" si="64"/>
        <v>7.1999340363349917</v>
      </c>
      <c r="P235" s="16">
        <f t="shared" si="76"/>
        <v>227.99791115060808</v>
      </c>
      <c r="Q235" s="7">
        <f t="shared" si="65"/>
        <v>11.399895557530403</v>
      </c>
      <c r="R235" s="16">
        <f t="shared" si="77"/>
        <v>287.99736145339966</v>
      </c>
      <c r="S235" s="7">
        <f t="shared" si="66"/>
        <v>14.399868072669983</v>
      </c>
    </row>
    <row r="236" spans="2:19" x14ac:dyDescent="0.35">
      <c r="B236" t="s">
        <v>253</v>
      </c>
      <c r="C236" t="s">
        <v>254</v>
      </c>
      <c r="D236">
        <v>25</v>
      </c>
      <c r="E236" t="s">
        <v>21</v>
      </c>
      <c r="F236" s="19">
        <f t="shared" si="67"/>
        <v>0.11369791666666666</v>
      </c>
      <c r="G236" s="5">
        <f t="shared" si="61"/>
        <v>4.1283713541666671</v>
      </c>
      <c r="J236" s="6">
        <f t="shared" si="73"/>
        <v>50.068807339449542</v>
      </c>
      <c r="K236" s="6">
        <f t="shared" si="62"/>
        <v>2.5034403669724772</v>
      </c>
      <c r="L236" s="6">
        <f t="shared" si="74"/>
        <v>83.448012232415905</v>
      </c>
      <c r="M236" s="6">
        <f t="shared" si="63"/>
        <v>4.1724006116207955</v>
      </c>
      <c r="N236" s="16">
        <f t="shared" si="75"/>
        <v>119.99890060558316</v>
      </c>
      <c r="O236" s="7">
        <f t="shared" si="64"/>
        <v>5.9999450302791582</v>
      </c>
      <c r="P236" s="16">
        <f t="shared" si="76"/>
        <v>189.99825929217337</v>
      </c>
      <c r="Q236" s="7">
        <f t="shared" si="65"/>
        <v>9.4999129646086686</v>
      </c>
      <c r="R236" s="16">
        <f t="shared" si="77"/>
        <v>239.99780121116632</v>
      </c>
      <c r="S236" s="7">
        <f t="shared" si="66"/>
        <v>11.999890060558316</v>
      </c>
    </row>
    <row r="237" spans="2:19" x14ac:dyDescent="0.35">
      <c r="B237" t="s">
        <v>258</v>
      </c>
      <c r="C237" t="s">
        <v>254</v>
      </c>
      <c r="D237">
        <v>50</v>
      </c>
      <c r="E237" t="s">
        <v>21</v>
      </c>
      <c r="F237" s="19">
        <f t="shared" si="67"/>
        <v>0.22739583333333332</v>
      </c>
      <c r="G237" s="5">
        <f t="shared" si="61"/>
        <v>8.2567427083333342</v>
      </c>
      <c r="J237" s="6">
        <f t="shared" si="73"/>
        <v>150.2064220183486</v>
      </c>
      <c r="K237" s="6">
        <f t="shared" si="62"/>
        <v>7.5103211009174302</v>
      </c>
      <c r="L237" s="6">
        <f t="shared" si="74"/>
        <v>250.3440366972477</v>
      </c>
      <c r="M237" s="6">
        <f t="shared" si="63"/>
        <v>12.517201834862385</v>
      </c>
      <c r="N237" s="16">
        <f t="shared" si="75"/>
        <v>359.99670181674946</v>
      </c>
      <c r="O237" s="7">
        <f t="shared" si="64"/>
        <v>17.999835090837472</v>
      </c>
      <c r="P237" s="16">
        <f t="shared" si="76"/>
        <v>569.99477787652006</v>
      </c>
      <c r="Q237" s="7">
        <f t="shared" si="65"/>
        <v>28.499738893826002</v>
      </c>
      <c r="R237" s="16">
        <f t="shared" si="77"/>
        <v>719.99340363349893</v>
      </c>
      <c r="S237" s="7">
        <f t="shared" si="66"/>
        <v>35.999670181674944</v>
      </c>
    </row>
    <row r="238" spans="2:19" x14ac:dyDescent="0.35">
      <c r="B238" t="s">
        <v>255</v>
      </c>
      <c r="C238" t="s">
        <v>254</v>
      </c>
      <c r="D238">
        <v>50</v>
      </c>
      <c r="E238" t="s">
        <v>21</v>
      </c>
      <c r="F238" s="19">
        <f t="shared" si="67"/>
        <v>0.22739583333333332</v>
      </c>
      <c r="G238" s="5">
        <f t="shared" si="61"/>
        <v>8.2567427083333342</v>
      </c>
      <c r="J238" s="6">
        <f t="shared" si="73"/>
        <v>50.068807339449542</v>
      </c>
      <c r="K238" s="6">
        <f t="shared" si="62"/>
        <v>2.5034403669724772</v>
      </c>
      <c r="L238" s="6">
        <f t="shared" si="74"/>
        <v>83.448012232415905</v>
      </c>
      <c r="M238" s="6">
        <f t="shared" si="63"/>
        <v>4.1724006116207955</v>
      </c>
      <c r="N238" s="16">
        <f t="shared" si="75"/>
        <v>119.99890060558316</v>
      </c>
      <c r="O238" s="7">
        <f t="shared" si="64"/>
        <v>5.9999450302791582</v>
      </c>
      <c r="P238" s="16">
        <f t="shared" si="76"/>
        <v>189.99825929217337</v>
      </c>
      <c r="Q238" s="7">
        <f t="shared" si="65"/>
        <v>9.4999129646086686</v>
      </c>
      <c r="R238" s="16">
        <f t="shared" si="77"/>
        <v>239.99780121116632</v>
      </c>
      <c r="S238" s="7">
        <f t="shared" si="66"/>
        <v>11.999890060558316</v>
      </c>
    </row>
    <row r="239" spans="2:19" x14ac:dyDescent="0.35">
      <c r="B239" t="s">
        <v>256</v>
      </c>
      <c r="C239" t="s">
        <v>254</v>
      </c>
      <c r="D239">
        <v>50</v>
      </c>
      <c r="E239" t="s">
        <v>21</v>
      </c>
      <c r="F239" s="19">
        <f t="shared" si="67"/>
        <v>0.22739583333333332</v>
      </c>
      <c r="G239" s="5">
        <f t="shared" si="61"/>
        <v>8.2567427083333342</v>
      </c>
      <c r="J239" s="6">
        <f t="shared" si="73"/>
        <v>50.068807339449542</v>
      </c>
      <c r="K239" s="6">
        <f t="shared" si="62"/>
        <v>2.5034403669724772</v>
      </c>
      <c r="L239" s="6">
        <f t="shared" si="74"/>
        <v>83.448012232415905</v>
      </c>
      <c r="M239" s="6">
        <f t="shared" si="63"/>
        <v>4.1724006116207955</v>
      </c>
      <c r="N239" s="16">
        <f t="shared" si="75"/>
        <v>119.99890060558316</v>
      </c>
      <c r="O239" s="7">
        <f t="shared" si="64"/>
        <v>5.9999450302791582</v>
      </c>
      <c r="P239" s="16">
        <f t="shared" si="76"/>
        <v>189.99825929217337</v>
      </c>
      <c r="Q239" s="7">
        <f t="shared" si="65"/>
        <v>9.4999129646086686</v>
      </c>
      <c r="R239" s="16">
        <f t="shared" si="77"/>
        <v>239.99780121116632</v>
      </c>
      <c r="S239" s="7">
        <f t="shared" si="66"/>
        <v>11.999890060558316</v>
      </c>
    </row>
    <row r="240" spans="2:19" x14ac:dyDescent="0.35">
      <c r="B240" t="s">
        <v>257</v>
      </c>
      <c r="C240" t="s">
        <v>254</v>
      </c>
      <c r="D240">
        <v>50</v>
      </c>
      <c r="E240" t="s">
        <v>21</v>
      </c>
      <c r="F240" s="19">
        <f t="shared" si="67"/>
        <v>0.22739583333333332</v>
      </c>
      <c r="G240" s="5">
        <f t="shared" si="61"/>
        <v>8.2567427083333342</v>
      </c>
      <c r="J240" s="6">
        <f t="shared" si="73"/>
        <v>50.068807339449542</v>
      </c>
      <c r="K240" s="6">
        <f t="shared" si="62"/>
        <v>2.5034403669724772</v>
      </c>
      <c r="L240" s="6">
        <f t="shared" si="74"/>
        <v>83.448012232415905</v>
      </c>
      <c r="M240" s="6">
        <f t="shared" si="63"/>
        <v>4.1724006116207955</v>
      </c>
      <c r="N240" s="16">
        <f t="shared" si="75"/>
        <v>119.99890060558316</v>
      </c>
      <c r="O240" s="7">
        <f t="shared" si="64"/>
        <v>5.9999450302791582</v>
      </c>
      <c r="P240" s="16">
        <f t="shared" si="76"/>
        <v>189.99825929217337</v>
      </c>
      <c r="Q240" s="7">
        <f t="shared" si="65"/>
        <v>9.4999129646086686</v>
      </c>
      <c r="R240" s="16">
        <f t="shared" si="77"/>
        <v>239.99780121116632</v>
      </c>
      <c r="S240" s="7">
        <f t="shared" si="66"/>
        <v>11.999890060558316</v>
      </c>
    </row>
    <row r="241" spans="2:19" x14ac:dyDescent="0.35">
      <c r="B241" t="s">
        <v>259</v>
      </c>
      <c r="C241" t="s">
        <v>254</v>
      </c>
      <c r="D241">
        <v>60</v>
      </c>
      <c r="E241" t="s">
        <v>21</v>
      </c>
      <c r="F241" s="19">
        <f t="shared" si="67"/>
        <v>0.27287500000000003</v>
      </c>
      <c r="G241" s="5">
        <f t="shared" si="61"/>
        <v>9.9080912500000018</v>
      </c>
      <c r="J241" s="6">
        <f t="shared" si="73"/>
        <v>60.082568807339456</v>
      </c>
      <c r="K241" s="6">
        <f t="shared" si="62"/>
        <v>3.0041284403669728</v>
      </c>
      <c r="L241" s="6">
        <f t="shared" si="74"/>
        <v>100.1376146788991</v>
      </c>
      <c r="M241" s="6">
        <f t="shared" si="63"/>
        <v>5.0068807339449553</v>
      </c>
      <c r="N241" s="16">
        <f t="shared" si="75"/>
        <v>143.99868072669983</v>
      </c>
      <c r="O241" s="7">
        <f t="shared" si="64"/>
        <v>7.1999340363349917</v>
      </c>
      <c r="P241" s="16">
        <f t="shared" si="76"/>
        <v>227.99791115060808</v>
      </c>
      <c r="Q241" s="7">
        <f t="shared" si="65"/>
        <v>11.399895557530403</v>
      </c>
      <c r="R241" s="16">
        <f t="shared" si="77"/>
        <v>287.99736145339966</v>
      </c>
      <c r="S241" s="7">
        <f t="shared" si="66"/>
        <v>14.399868072669983</v>
      </c>
    </row>
    <row r="242" spans="2:19" x14ac:dyDescent="0.35">
      <c r="B242" t="s">
        <v>260</v>
      </c>
      <c r="C242" t="s">
        <v>254</v>
      </c>
      <c r="D242">
        <v>75</v>
      </c>
      <c r="E242" t="s">
        <v>21</v>
      </c>
      <c r="F242" s="19">
        <f t="shared" si="67"/>
        <v>0.34109374999999997</v>
      </c>
      <c r="G242" s="5">
        <f t="shared" si="61"/>
        <v>12.3851140625</v>
      </c>
      <c r="J242" s="6">
        <f t="shared" si="73"/>
        <v>50.068807339449542</v>
      </c>
      <c r="K242" s="6">
        <f t="shared" si="62"/>
        <v>2.5034403669724772</v>
      </c>
      <c r="L242" s="6">
        <f t="shared" si="74"/>
        <v>83.448012232415905</v>
      </c>
      <c r="M242" s="6">
        <f t="shared" si="63"/>
        <v>4.1724006116207955</v>
      </c>
      <c r="N242" s="16">
        <f t="shared" si="75"/>
        <v>119.99890060558316</v>
      </c>
      <c r="O242" s="7">
        <f t="shared" si="64"/>
        <v>5.9999450302791582</v>
      </c>
      <c r="P242" s="16">
        <f t="shared" si="76"/>
        <v>189.99825929217337</v>
      </c>
      <c r="Q242" s="7">
        <f t="shared" si="65"/>
        <v>9.4999129646086686</v>
      </c>
      <c r="R242" s="16">
        <f t="shared" si="77"/>
        <v>239.99780121116632</v>
      </c>
      <c r="S242" s="7">
        <f t="shared" si="66"/>
        <v>11.999890060558316</v>
      </c>
    </row>
    <row r="243" spans="2:19" x14ac:dyDescent="0.35">
      <c r="B243" t="s">
        <v>261</v>
      </c>
      <c r="C243" t="s">
        <v>254</v>
      </c>
      <c r="D243">
        <v>60</v>
      </c>
      <c r="E243" t="s">
        <v>21</v>
      </c>
      <c r="F243" s="19">
        <f t="shared" si="67"/>
        <v>0.27287500000000003</v>
      </c>
      <c r="G243" s="5">
        <f t="shared" si="61"/>
        <v>9.9080912500000018</v>
      </c>
      <c r="J243" s="6">
        <f t="shared" si="73"/>
        <v>2.002752293577982</v>
      </c>
      <c r="K243" s="6">
        <f t="shared" si="62"/>
        <v>0.1001376146788991</v>
      </c>
      <c r="L243" s="6">
        <f t="shared" si="74"/>
        <v>3.3379204892966365</v>
      </c>
      <c r="M243" s="6">
        <f t="shared" si="63"/>
        <v>0.16689602446483182</v>
      </c>
      <c r="N243" s="16">
        <f t="shared" si="75"/>
        <v>4.7999560242233272</v>
      </c>
      <c r="O243" s="7">
        <f t="shared" si="64"/>
        <v>0.23999780121116637</v>
      </c>
      <c r="P243" s="16">
        <f t="shared" si="76"/>
        <v>7.599930371686936</v>
      </c>
      <c r="Q243" s="7">
        <f t="shared" si="65"/>
        <v>0.3799965185843468</v>
      </c>
      <c r="R243" s="16">
        <f t="shared" si="77"/>
        <v>9.5999120484466545</v>
      </c>
      <c r="S243" s="7">
        <f t="shared" si="66"/>
        <v>0.47999560242233275</v>
      </c>
    </row>
    <row r="244" spans="2:19" x14ac:dyDescent="0.35">
      <c r="B244" t="s">
        <v>262</v>
      </c>
      <c r="C244" t="s">
        <v>254</v>
      </c>
      <c r="D244">
        <v>50</v>
      </c>
      <c r="E244" t="s">
        <v>21</v>
      </c>
      <c r="F244" s="19">
        <f t="shared" si="67"/>
        <v>0.22739583333333332</v>
      </c>
      <c r="G244" s="5">
        <f t="shared" si="61"/>
        <v>8.2567427083333342</v>
      </c>
      <c r="J244" s="6">
        <f t="shared" si="73"/>
        <v>2.002752293577982</v>
      </c>
      <c r="K244" s="6">
        <f t="shared" si="62"/>
        <v>0.1001376146788991</v>
      </c>
      <c r="L244" s="6">
        <f t="shared" si="74"/>
        <v>3.3379204892966365</v>
      </c>
      <c r="M244" s="6">
        <f t="shared" si="63"/>
        <v>0.16689602446483182</v>
      </c>
      <c r="N244" s="16">
        <f t="shared" si="75"/>
        <v>4.7999560242233272</v>
      </c>
      <c r="O244" s="7">
        <f t="shared" si="64"/>
        <v>0.23999780121116637</v>
      </c>
      <c r="P244" s="16">
        <f t="shared" si="76"/>
        <v>7.599930371686936</v>
      </c>
      <c r="Q244" s="7">
        <f t="shared" si="65"/>
        <v>0.3799965185843468</v>
      </c>
      <c r="R244" s="16">
        <f t="shared" si="77"/>
        <v>9.5999120484466545</v>
      </c>
      <c r="S244" s="7">
        <f t="shared" si="66"/>
        <v>0.47999560242233275</v>
      </c>
    </row>
    <row r="245" spans="2:19" x14ac:dyDescent="0.35">
      <c r="B245" t="s">
        <v>263</v>
      </c>
      <c r="C245" t="s">
        <v>254</v>
      </c>
      <c r="D245">
        <v>150</v>
      </c>
      <c r="E245" t="s">
        <v>21</v>
      </c>
      <c r="F245" s="19">
        <f t="shared" si="67"/>
        <v>0.68218749999999995</v>
      </c>
      <c r="G245" s="5">
        <f t="shared" si="61"/>
        <v>24.770228124999999</v>
      </c>
      <c r="J245" s="6">
        <f t="shared" si="73"/>
        <v>25.034403669724771</v>
      </c>
      <c r="K245" s="6">
        <f t="shared" si="62"/>
        <v>1.2517201834862386</v>
      </c>
      <c r="L245" s="6">
        <f t="shared" si="74"/>
        <v>41.724006116207953</v>
      </c>
      <c r="M245" s="6">
        <f t="shared" si="63"/>
        <v>2.0862003058103977</v>
      </c>
      <c r="N245" s="16">
        <f t="shared" si="75"/>
        <v>59.99945030279158</v>
      </c>
      <c r="O245" s="7">
        <f t="shared" si="64"/>
        <v>2.9999725151395791</v>
      </c>
      <c r="P245" s="16">
        <f t="shared" si="76"/>
        <v>94.999129646086686</v>
      </c>
      <c r="Q245" s="7">
        <f t="shared" si="65"/>
        <v>4.7499564823043343</v>
      </c>
      <c r="R245" s="16">
        <f t="shared" si="77"/>
        <v>119.99890060558316</v>
      </c>
      <c r="S245" s="7">
        <f t="shared" si="66"/>
        <v>5.9999450302791582</v>
      </c>
    </row>
    <row r="246" spans="2:19" x14ac:dyDescent="0.35">
      <c r="B246" t="s">
        <v>264</v>
      </c>
      <c r="C246" t="s">
        <v>254</v>
      </c>
      <c r="D246">
        <v>50</v>
      </c>
      <c r="E246" t="s">
        <v>21</v>
      </c>
      <c r="F246" s="19">
        <f t="shared" si="67"/>
        <v>0.22739583333333332</v>
      </c>
      <c r="G246" s="5">
        <f t="shared" si="61"/>
        <v>8.2567427083333342</v>
      </c>
      <c r="J246" s="6">
        <f t="shared" si="73"/>
        <v>20.027522935779817</v>
      </c>
      <c r="K246" s="6">
        <f t="shared" si="62"/>
        <v>1.0013761467889908</v>
      </c>
      <c r="L246" s="6">
        <f t="shared" si="74"/>
        <v>33.379204892966364</v>
      </c>
      <c r="M246" s="6">
        <f t="shared" si="63"/>
        <v>1.6689602446483183</v>
      </c>
      <c r="N246" s="16">
        <f t="shared" si="75"/>
        <v>47.999560242233272</v>
      </c>
      <c r="O246" s="7">
        <f t="shared" si="64"/>
        <v>2.3999780121116636</v>
      </c>
      <c r="P246" s="16">
        <f t="shared" si="76"/>
        <v>75.999303716869349</v>
      </c>
      <c r="Q246" s="7">
        <f t="shared" si="65"/>
        <v>3.7999651858434675</v>
      </c>
      <c r="R246" s="16">
        <f t="shared" si="77"/>
        <v>95.999120484466545</v>
      </c>
      <c r="S246" s="7">
        <f t="shared" si="66"/>
        <v>4.7999560242233272</v>
      </c>
    </row>
    <row r="247" spans="2:19" x14ac:dyDescent="0.35">
      <c r="B247" t="s">
        <v>265</v>
      </c>
      <c r="C247" t="s">
        <v>254</v>
      </c>
      <c r="D247">
        <v>50</v>
      </c>
      <c r="E247" t="s">
        <v>21</v>
      </c>
      <c r="F247" s="19">
        <f t="shared" si="67"/>
        <v>0.22739583333333332</v>
      </c>
      <c r="G247" s="5">
        <f t="shared" si="61"/>
        <v>8.2567427083333342</v>
      </c>
      <c r="J247" s="6">
        <f t="shared" si="73"/>
        <v>6.0082568807339447</v>
      </c>
      <c r="K247" s="6">
        <f t="shared" si="62"/>
        <v>0.30041284403669721</v>
      </c>
      <c r="L247" s="6">
        <f t="shared" si="74"/>
        <v>10.013761467889909</v>
      </c>
      <c r="M247" s="6">
        <f t="shared" si="63"/>
        <v>0.50068807339449539</v>
      </c>
      <c r="N247" s="16">
        <f t="shared" si="75"/>
        <v>14.39986807266998</v>
      </c>
      <c r="O247" s="7">
        <f t="shared" si="64"/>
        <v>0.71999340363349895</v>
      </c>
      <c r="P247" s="16">
        <f t="shared" si="76"/>
        <v>22.799791115060803</v>
      </c>
      <c r="Q247" s="7">
        <f t="shared" si="65"/>
        <v>1.1399895557530402</v>
      </c>
      <c r="R247" s="16">
        <f t="shared" si="77"/>
        <v>28.79973614533996</v>
      </c>
      <c r="S247" s="7">
        <f t="shared" si="66"/>
        <v>1.4399868072669979</v>
      </c>
    </row>
    <row r="248" spans="2:19" x14ac:dyDescent="0.35">
      <c r="B248" t="s">
        <v>266</v>
      </c>
      <c r="C248" t="s">
        <v>254</v>
      </c>
      <c r="D248">
        <v>50</v>
      </c>
      <c r="E248" t="s">
        <v>21</v>
      </c>
      <c r="F248" s="19">
        <f t="shared" si="67"/>
        <v>0.22739583333333332</v>
      </c>
      <c r="G248" s="5">
        <f t="shared" si="61"/>
        <v>8.2567427083333342</v>
      </c>
      <c r="J248" s="6">
        <f t="shared" si="73"/>
        <v>2.002752293577982</v>
      </c>
      <c r="K248" s="6">
        <f t="shared" si="62"/>
        <v>0.1001376146788991</v>
      </c>
      <c r="L248" s="6">
        <f t="shared" si="74"/>
        <v>3.3379204892966365</v>
      </c>
      <c r="M248" s="6">
        <f t="shared" si="63"/>
        <v>0.16689602446483182</v>
      </c>
      <c r="N248" s="16">
        <f t="shared" si="75"/>
        <v>4.7999560242233272</v>
      </c>
      <c r="O248" s="7">
        <f t="shared" si="64"/>
        <v>0.23999780121116637</v>
      </c>
      <c r="P248" s="16">
        <f t="shared" si="76"/>
        <v>7.599930371686936</v>
      </c>
      <c r="Q248" s="7">
        <f t="shared" si="65"/>
        <v>0.3799965185843468</v>
      </c>
      <c r="R248" s="16">
        <f t="shared" si="77"/>
        <v>9.5999120484466545</v>
      </c>
      <c r="S248" s="7">
        <f t="shared" si="66"/>
        <v>0.47999560242233275</v>
      </c>
    </row>
    <row r="249" spans="2:19" x14ac:dyDescent="0.35">
      <c r="B249" t="s">
        <v>466</v>
      </c>
      <c r="C249" t="s">
        <v>254</v>
      </c>
      <c r="D249">
        <v>60</v>
      </c>
      <c r="E249" t="s">
        <v>21</v>
      </c>
      <c r="F249" s="19">
        <f t="shared" si="67"/>
        <v>0.27287500000000003</v>
      </c>
      <c r="G249" s="5">
        <f t="shared" si="61"/>
        <v>9.9080912500000018</v>
      </c>
      <c r="J249" s="6">
        <f t="shared" si="73"/>
        <v>2.002752293577982</v>
      </c>
      <c r="K249" s="6">
        <f t="shared" si="62"/>
        <v>0.1001376146788991</v>
      </c>
      <c r="L249" s="6">
        <f t="shared" si="74"/>
        <v>3.3379204892966365</v>
      </c>
      <c r="M249" s="6">
        <f t="shared" si="63"/>
        <v>0.16689602446483182</v>
      </c>
      <c r="N249" s="16">
        <f t="shared" si="75"/>
        <v>4.7999560242233272</v>
      </c>
      <c r="O249" s="7">
        <f t="shared" si="64"/>
        <v>0.23999780121116637</v>
      </c>
      <c r="P249" s="16">
        <f t="shared" si="76"/>
        <v>7.599930371686936</v>
      </c>
      <c r="Q249" s="7">
        <f t="shared" si="65"/>
        <v>0.3799965185843468</v>
      </c>
      <c r="R249" s="16">
        <f t="shared" si="77"/>
        <v>9.5999120484466545</v>
      </c>
      <c r="S249" s="7">
        <f t="shared" si="66"/>
        <v>0.47999560242233275</v>
      </c>
    </row>
    <row r="250" spans="2:19" x14ac:dyDescent="0.35">
      <c r="B250" t="s">
        <v>467</v>
      </c>
      <c r="C250" t="s">
        <v>254</v>
      </c>
      <c r="D250">
        <v>50</v>
      </c>
      <c r="E250" t="s">
        <v>21</v>
      </c>
      <c r="F250" s="19">
        <f t="shared" si="67"/>
        <v>0.22739583333333332</v>
      </c>
      <c r="G250" s="5">
        <f t="shared" si="61"/>
        <v>8.2567427083333342</v>
      </c>
      <c r="J250" s="6">
        <f t="shared" si="73"/>
        <v>8.011009174311928</v>
      </c>
      <c r="K250" s="6">
        <f t="shared" si="62"/>
        <v>0.40055045871559641</v>
      </c>
      <c r="L250" s="6">
        <f t="shared" si="74"/>
        <v>13.351681957186546</v>
      </c>
      <c r="M250" s="6">
        <f t="shared" si="63"/>
        <v>0.66758409785932726</v>
      </c>
      <c r="N250" s="16">
        <f t="shared" si="75"/>
        <v>19.199824096893309</v>
      </c>
      <c r="O250" s="7">
        <f t="shared" si="64"/>
        <v>0.95999120484466549</v>
      </c>
      <c r="P250" s="16">
        <f t="shared" si="76"/>
        <v>30.399721486747744</v>
      </c>
      <c r="Q250" s="7">
        <f t="shared" si="65"/>
        <v>1.5199860743373872</v>
      </c>
      <c r="R250" s="16">
        <f t="shared" si="77"/>
        <v>38.399648193786618</v>
      </c>
      <c r="S250" s="7">
        <f t="shared" si="66"/>
        <v>1.919982409689331</v>
      </c>
    </row>
    <row r="251" spans="2:19" x14ac:dyDescent="0.35">
      <c r="B251" t="s">
        <v>267</v>
      </c>
      <c r="C251" t="s">
        <v>268</v>
      </c>
      <c r="D251">
        <v>2</v>
      </c>
      <c r="E251" t="s">
        <v>21</v>
      </c>
      <c r="F251" s="19">
        <f t="shared" si="67"/>
        <v>9.0958333333333342E-3</v>
      </c>
      <c r="G251" s="5">
        <f t="shared" si="61"/>
        <v>0.33026970833333341</v>
      </c>
      <c r="J251" s="6">
        <f t="shared" ref="J251:J258" si="78">+$J$1*F261</f>
        <v>6.0082568807339447</v>
      </c>
      <c r="K251" s="6">
        <f t="shared" si="62"/>
        <v>0.30041284403669721</v>
      </c>
      <c r="L251" s="6">
        <f t="shared" ref="L251:L258" si="79">+$L$1*F261</f>
        <v>10.013761467889909</v>
      </c>
      <c r="M251" s="6">
        <f t="shared" si="63"/>
        <v>0.50068807339449539</v>
      </c>
      <c r="N251" s="16">
        <f t="shared" ref="N251:N258" si="80">+$N$1*F261</f>
        <v>14.39986807266998</v>
      </c>
      <c r="O251" s="7">
        <f t="shared" si="64"/>
        <v>0.71999340363349895</v>
      </c>
      <c r="P251" s="16">
        <f t="shared" ref="P251:P258" si="81">+$P$1*F261</f>
        <v>22.799791115060803</v>
      </c>
      <c r="Q251" s="7">
        <f t="shared" si="65"/>
        <v>1.1399895557530402</v>
      </c>
      <c r="R251" s="16">
        <f t="shared" ref="R251:R258" si="82">+$R$1*F261</f>
        <v>28.79973614533996</v>
      </c>
      <c r="S251" s="7">
        <f t="shared" si="66"/>
        <v>1.4399868072669979</v>
      </c>
    </row>
    <row r="252" spans="2:19" x14ac:dyDescent="0.35">
      <c r="B252" t="s">
        <v>269</v>
      </c>
      <c r="C252" t="s">
        <v>270</v>
      </c>
      <c r="D252">
        <v>2</v>
      </c>
      <c r="E252" t="s">
        <v>21</v>
      </c>
      <c r="F252" s="19">
        <f t="shared" si="67"/>
        <v>9.0958333333333342E-3</v>
      </c>
      <c r="G252" s="5">
        <f t="shared" si="61"/>
        <v>0.33026970833333341</v>
      </c>
      <c r="J252" s="6">
        <f t="shared" si="78"/>
        <v>6.0082568807339447</v>
      </c>
      <c r="K252" s="6">
        <f t="shared" si="62"/>
        <v>0.30041284403669721</v>
      </c>
      <c r="L252" s="6">
        <f t="shared" si="79"/>
        <v>10.013761467889909</v>
      </c>
      <c r="M252" s="6">
        <f t="shared" si="63"/>
        <v>0.50068807339449539</v>
      </c>
      <c r="N252" s="16">
        <f t="shared" si="80"/>
        <v>14.39986807266998</v>
      </c>
      <c r="O252" s="7">
        <f t="shared" si="64"/>
        <v>0.71999340363349895</v>
      </c>
      <c r="P252" s="16">
        <f t="shared" si="81"/>
        <v>22.799791115060803</v>
      </c>
      <c r="Q252" s="7">
        <f t="shared" si="65"/>
        <v>1.1399895557530402</v>
      </c>
      <c r="R252" s="16">
        <f t="shared" si="82"/>
        <v>28.79973614533996</v>
      </c>
      <c r="S252" s="7">
        <f t="shared" si="66"/>
        <v>1.4399868072669979</v>
      </c>
    </row>
    <row r="253" spans="2:19" x14ac:dyDescent="0.35">
      <c r="B253" t="s">
        <v>271</v>
      </c>
      <c r="C253" t="s">
        <v>254</v>
      </c>
      <c r="D253">
        <v>25</v>
      </c>
      <c r="E253" t="s">
        <v>21</v>
      </c>
      <c r="F253" s="19">
        <f t="shared" si="67"/>
        <v>0.11369791666666666</v>
      </c>
      <c r="G253" s="5">
        <f t="shared" si="61"/>
        <v>4.1283713541666671</v>
      </c>
      <c r="J253" s="6">
        <f t="shared" si="78"/>
        <v>4.005504587155964</v>
      </c>
      <c r="K253" s="6">
        <f t="shared" si="62"/>
        <v>0.20027522935779821</v>
      </c>
      <c r="L253" s="6">
        <f t="shared" si="79"/>
        <v>6.6758409785932731</v>
      </c>
      <c r="M253" s="6">
        <f t="shared" si="63"/>
        <v>0.33379204892966363</v>
      </c>
      <c r="N253" s="16">
        <f t="shared" si="80"/>
        <v>9.5999120484466545</v>
      </c>
      <c r="O253" s="7">
        <f t="shared" si="64"/>
        <v>0.47999560242233275</v>
      </c>
      <c r="P253" s="16">
        <f t="shared" si="81"/>
        <v>15.199860743373872</v>
      </c>
      <c r="Q253" s="7">
        <f t="shared" si="65"/>
        <v>0.7599930371686936</v>
      </c>
      <c r="R253" s="16">
        <f t="shared" si="82"/>
        <v>19.199824096893309</v>
      </c>
      <c r="S253" s="7">
        <f t="shared" si="66"/>
        <v>0.95999120484466549</v>
      </c>
    </row>
    <row r="254" spans="2:19" x14ac:dyDescent="0.35">
      <c r="B254" t="s">
        <v>272</v>
      </c>
      <c r="C254" t="s">
        <v>254</v>
      </c>
      <c r="D254">
        <v>20</v>
      </c>
      <c r="E254" t="s">
        <v>21</v>
      </c>
      <c r="F254" s="19">
        <f t="shared" si="67"/>
        <v>9.0958333333333335E-2</v>
      </c>
      <c r="G254" s="5">
        <f t="shared" si="61"/>
        <v>3.3026970833333338</v>
      </c>
      <c r="J254" s="6">
        <f t="shared" si="78"/>
        <v>6.0082568807339447</v>
      </c>
      <c r="K254" s="6">
        <f t="shared" si="62"/>
        <v>0.30041284403669721</v>
      </c>
      <c r="L254" s="6">
        <f t="shared" si="79"/>
        <v>10.013761467889909</v>
      </c>
      <c r="M254" s="6">
        <f t="shared" si="63"/>
        <v>0.50068807339449539</v>
      </c>
      <c r="N254" s="16">
        <f t="shared" si="80"/>
        <v>14.39986807266998</v>
      </c>
      <c r="O254" s="7">
        <f t="shared" si="64"/>
        <v>0.71999340363349895</v>
      </c>
      <c r="P254" s="16">
        <f t="shared" si="81"/>
        <v>22.799791115060803</v>
      </c>
      <c r="Q254" s="7">
        <f t="shared" si="65"/>
        <v>1.1399895557530402</v>
      </c>
      <c r="R254" s="16">
        <f t="shared" si="82"/>
        <v>28.79973614533996</v>
      </c>
      <c r="S254" s="7">
        <f t="shared" si="66"/>
        <v>1.4399868072669979</v>
      </c>
    </row>
    <row r="255" spans="2:19" x14ac:dyDescent="0.35">
      <c r="B255" t="s">
        <v>278</v>
      </c>
      <c r="C255" t="s">
        <v>273</v>
      </c>
      <c r="D255">
        <v>6</v>
      </c>
      <c r="E255" t="s">
        <v>21</v>
      </c>
      <c r="F255" s="19">
        <f t="shared" si="67"/>
        <v>2.7287499999999999E-2</v>
      </c>
      <c r="G255" s="5">
        <f t="shared" si="61"/>
        <v>0.99080912500000007</v>
      </c>
      <c r="J255" s="6">
        <f t="shared" si="78"/>
        <v>75.103211009174302</v>
      </c>
      <c r="K255" s="6">
        <f t="shared" si="62"/>
        <v>3.7551605504587151</v>
      </c>
      <c r="L255" s="6">
        <f t="shared" si="79"/>
        <v>125.17201834862385</v>
      </c>
      <c r="M255" s="6">
        <f t="shared" si="63"/>
        <v>6.2586009174311927</v>
      </c>
      <c r="N255" s="16">
        <f t="shared" si="80"/>
        <v>179.99835090837473</v>
      </c>
      <c r="O255" s="7">
        <f t="shared" si="64"/>
        <v>8.9999175454187359</v>
      </c>
      <c r="P255" s="16">
        <f t="shared" si="81"/>
        <v>284.99738893826003</v>
      </c>
      <c r="Q255" s="7">
        <f t="shared" si="65"/>
        <v>14.249869446913001</v>
      </c>
      <c r="R255" s="16">
        <f t="shared" si="82"/>
        <v>359.99670181674946</v>
      </c>
      <c r="S255" s="7">
        <f t="shared" si="66"/>
        <v>17.999835090837472</v>
      </c>
    </row>
    <row r="256" spans="2:19" x14ac:dyDescent="0.35">
      <c r="B256" t="s">
        <v>274</v>
      </c>
      <c r="C256" t="s">
        <v>275</v>
      </c>
      <c r="D256">
        <v>2</v>
      </c>
      <c r="E256" t="s">
        <v>21</v>
      </c>
      <c r="F256" s="19">
        <f t="shared" si="67"/>
        <v>9.0958333333333342E-3</v>
      </c>
      <c r="G256" s="5">
        <f t="shared" si="61"/>
        <v>0.33026970833333341</v>
      </c>
      <c r="J256" s="6">
        <f t="shared" si="78"/>
        <v>50.068807339449542</v>
      </c>
      <c r="K256" s="6">
        <f t="shared" si="62"/>
        <v>2.5034403669724772</v>
      </c>
      <c r="L256" s="6">
        <f t="shared" si="79"/>
        <v>83.448012232415905</v>
      </c>
      <c r="M256" s="6">
        <f t="shared" si="63"/>
        <v>4.1724006116207955</v>
      </c>
      <c r="N256" s="16">
        <f t="shared" si="80"/>
        <v>119.99890060558316</v>
      </c>
      <c r="O256" s="7">
        <f t="shared" si="64"/>
        <v>5.9999450302791582</v>
      </c>
      <c r="P256" s="16">
        <f t="shared" si="81"/>
        <v>189.99825929217337</v>
      </c>
      <c r="Q256" s="7">
        <f t="shared" si="65"/>
        <v>9.4999129646086686</v>
      </c>
      <c r="R256" s="16">
        <f t="shared" si="82"/>
        <v>239.99780121116632</v>
      </c>
      <c r="S256" s="7">
        <f t="shared" si="66"/>
        <v>11.999890060558316</v>
      </c>
    </row>
    <row r="257" spans="2:19" x14ac:dyDescent="0.35">
      <c r="B257" t="s">
        <v>276</v>
      </c>
      <c r="C257" t="s">
        <v>277</v>
      </c>
      <c r="D257">
        <v>2</v>
      </c>
      <c r="E257" t="s">
        <v>21</v>
      </c>
      <c r="F257" s="19">
        <f t="shared" si="67"/>
        <v>9.0958333333333342E-3</v>
      </c>
      <c r="G257" s="5">
        <f t="shared" si="61"/>
        <v>0.33026970833333341</v>
      </c>
      <c r="J257" s="6">
        <f t="shared" si="78"/>
        <v>25.034403669724771</v>
      </c>
      <c r="K257" s="6">
        <f t="shared" si="62"/>
        <v>1.2517201834862386</v>
      </c>
      <c r="L257" s="6">
        <f t="shared" si="79"/>
        <v>41.724006116207953</v>
      </c>
      <c r="M257" s="6">
        <f t="shared" si="63"/>
        <v>2.0862003058103977</v>
      </c>
      <c r="N257" s="16">
        <f t="shared" si="80"/>
        <v>59.99945030279158</v>
      </c>
      <c r="O257" s="7">
        <f t="shared" si="64"/>
        <v>2.9999725151395791</v>
      </c>
      <c r="P257" s="16">
        <f t="shared" si="81"/>
        <v>94.999129646086686</v>
      </c>
      <c r="Q257" s="7">
        <f t="shared" si="65"/>
        <v>4.7499564823043343</v>
      </c>
      <c r="R257" s="16">
        <f t="shared" si="82"/>
        <v>119.99890060558316</v>
      </c>
      <c r="S257" s="7">
        <f t="shared" si="66"/>
        <v>5.9999450302791582</v>
      </c>
    </row>
    <row r="258" spans="2:19" x14ac:dyDescent="0.35">
      <c r="B258" t="s">
        <v>279</v>
      </c>
      <c r="C258" t="s">
        <v>0</v>
      </c>
      <c r="D258">
        <v>8</v>
      </c>
      <c r="E258" t="s">
        <v>21</v>
      </c>
      <c r="F258" s="19">
        <f t="shared" si="67"/>
        <v>3.6383333333333337E-2</v>
      </c>
      <c r="G258" s="5">
        <f t="shared" si="61"/>
        <v>1.3210788333333336</v>
      </c>
      <c r="J258" s="6">
        <f t="shared" si="78"/>
        <v>25.034403669724771</v>
      </c>
      <c r="K258" s="6">
        <f t="shared" si="62"/>
        <v>1.2517201834862386</v>
      </c>
      <c r="L258" s="6">
        <f t="shared" si="79"/>
        <v>41.724006116207953</v>
      </c>
      <c r="M258" s="6">
        <f t="shared" si="63"/>
        <v>2.0862003058103977</v>
      </c>
      <c r="N258" s="16">
        <f t="shared" si="80"/>
        <v>59.99945030279158</v>
      </c>
      <c r="O258" s="7">
        <f t="shared" si="64"/>
        <v>2.9999725151395791</v>
      </c>
      <c r="P258" s="16">
        <f t="shared" si="81"/>
        <v>94.999129646086686</v>
      </c>
      <c r="Q258" s="7">
        <f t="shared" si="65"/>
        <v>4.7499564823043343</v>
      </c>
      <c r="R258" s="16">
        <f t="shared" si="82"/>
        <v>119.99890060558316</v>
      </c>
      <c r="S258" s="7">
        <f t="shared" si="66"/>
        <v>5.9999450302791582</v>
      </c>
    </row>
    <row r="259" spans="2:19" ht="15" thickBot="1" x14ac:dyDescent="0.4">
      <c r="F259" s="19"/>
      <c r="J259" s="6"/>
      <c r="K259" s="6"/>
      <c r="L259" s="6"/>
      <c r="M259" s="6"/>
      <c r="N259" s="16"/>
      <c r="O259" s="7"/>
      <c r="P259" s="16"/>
      <c r="Q259" s="7"/>
      <c r="R259" s="16"/>
      <c r="S259" s="7"/>
    </row>
    <row r="260" spans="2:19" ht="15" thickBot="1" x14ac:dyDescent="0.4">
      <c r="B260" s="2" t="s">
        <v>423</v>
      </c>
      <c r="F260" s="19"/>
      <c r="J260" s="6"/>
      <c r="K260" s="6"/>
      <c r="L260" s="6"/>
      <c r="M260" s="6"/>
      <c r="N260" s="16"/>
      <c r="O260" s="7"/>
      <c r="P260" s="16"/>
      <c r="Q260" s="7"/>
      <c r="R260" s="16"/>
      <c r="S260" s="7"/>
    </row>
    <row r="261" spans="2:19" x14ac:dyDescent="0.35">
      <c r="B261" t="s">
        <v>280</v>
      </c>
      <c r="C261" t="s">
        <v>0</v>
      </c>
      <c r="D261">
        <v>6</v>
      </c>
      <c r="E261" t="s">
        <v>21</v>
      </c>
      <c r="F261" s="19">
        <f t="shared" ref="F261:F280" si="83">+D261/72000*$C$1</f>
        <v>2.7287499999999999E-2</v>
      </c>
      <c r="G261" s="5">
        <f t="shared" si="61"/>
        <v>0.99080912500000007</v>
      </c>
      <c r="J261" s="6"/>
      <c r="K261" s="6"/>
      <c r="L261" s="6"/>
      <c r="M261" s="6"/>
      <c r="N261" s="16"/>
      <c r="O261" s="7"/>
      <c r="P261" s="16"/>
      <c r="Q261" s="7"/>
      <c r="R261" s="16"/>
      <c r="S261" s="7"/>
    </row>
    <row r="262" spans="2:19" x14ac:dyDescent="0.35">
      <c r="B262" t="s">
        <v>281</v>
      </c>
      <c r="C262" t="s">
        <v>0</v>
      </c>
      <c r="D262">
        <v>6</v>
      </c>
      <c r="E262" t="s">
        <v>21</v>
      </c>
      <c r="F262" s="19">
        <f t="shared" si="83"/>
        <v>2.7287499999999999E-2</v>
      </c>
      <c r="G262" s="5">
        <f t="shared" si="61"/>
        <v>0.99080912500000007</v>
      </c>
      <c r="J262" s="6">
        <f t="shared" ref="J262:J289" si="84">+$J$1*F269</f>
        <v>25.034403669724771</v>
      </c>
      <c r="K262" s="6">
        <f t="shared" si="62"/>
        <v>1.2517201834862386</v>
      </c>
      <c r="L262" s="6">
        <f t="shared" ref="L262:L289" si="85">+$L$1*F269</f>
        <v>41.724006116207953</v>
      </c>
      <c r="M262" s="6">
        <f t="shared" si="63"/>
        <v>2.0862003058103977</v>
      </c>
      <c r="N262" s="16">
        <f t="shared" ref="N262:N289" si="86">+$N$1*F269</f>
        <v>59.99945030279158</v>
      </c>
      <c r="O262" s="7">
        <f t="shared" si="64"/>
        <v>2.9999725151395791</v>
      </c>
      <c r="P262" s="16">
        <f t="shared" ref="P262:P289" si="87">+$P$1*F269</f>
        <v>94.999129646086686</v>
      </c>
      <c r="Q262" s="7">
        <f t="shared" si="65"/>
        <v>4.7499564823043343</v>
      </c>
      <c r="R262" s="16">
        <f t="shared" ref="R262:R289" si="88">+$R$1*F269</f>
        <v>119.99890060558316</v>
      </c>
      <c r="S262" s="7">
        <f t="shared" si="66"/>
        <v>5.9999450302791582</v>
      </c>
    </row>
    <row r="263" spans="2:19" x14ac:dyDescent="0.35">
      <c r="B263" t="s">
        <v>282</v>
      </c>
      <c r="C263" t="s">
        <v>0</v>
      </c>
      <c r="D263">
        <v>4</v>
      </c>
      <c r="E263" t="s">
        <v>21</v>
      </c>
      <c r="F263" s="19">
        <f t="shared" si="83"/>
        <v>1.8191666666666668E-2</v>
      </c>
      <c r="G263" s="5">
        <f t="shared" si="61"/>
        <v>0.66053941666666682</v>
      </c>
      <c r="J263" s="6">
        <f t="shared" si="84"/>
        <v>25.034403669724771</v>
      </c>
      <c r="K263" s="6">
        <f t="shared" si="62"/>
        <v>1.2517201834862386</v>
      </c>
      <c r="L263" s="6">
        <f t="shared" si="85"/>
        <v>41.724006116207953</v>
      </c>
      <c r="M263" s="6">
        <f t="shared" si="63"/>
        <v>2.0862003058103977</v>
      </c>
      <c r="N263" s="16">
        <f t="shared" si="86"/>
        <v>59.99945030279158</v>
      </c>
      <c r="O263" s="7">
        <f t="shared" si="64"/>
        <v>2.9999725151395791</v>
      </c>
      <c r="P263" s="16">
        <f t="shared" si="87"/>
        <v>94.999129646086686</v>
      </c>
      <c r="Q263" s="7">
        <f t="shared" si="65"/>
        <v>4.7499564823043343</v>
      </c>
      <c r="R263" s="16">
        <f t="shared" si="88"/>
        <v>119.99890060558316</v>
      </c>
      <c r="S263" s="7">
        <f t="shared" si="66"/>
        <v>5.9999450302791582</v>
      </c>
    </row>
    <row r="264" spans="2:19" x14ac:dyDescent="0.35">
      <c r="B264" t="s">
        <v>283</v>
      </c>
      <c r="C264" t="s">
        <v>0</v>
      </c>
      <c r="D264">
        <v>6</v>
      </c>
      <c r="E264" t="s">
        <v>21</v>
      </c>
      <c r="F264" s="19">
        <f t="shared" si="83"/>
        <v>2.7287499999999999E-2</v>
      </c>
      <c r="G264" s="5">
        <f t="shared" si="61"/>
        <v>0.99080912500000007</v>
      </c>
      <c r="J264" s="6">
        <f t="shared" si="84"/>
        <v>8.011009174311928</v>
      </c>
      <c r="K264" s="6">
        <f t="shared" si="62"/>
        <v>0.40055045871559641</v>
      </c>
      <c r="L264" s="6">
        <f t="shared" si="85"/>
        <v>13.351681957186546</v>
      </c>
      <c r="M264" s="6">
        <f t="shared" si="63"/>
        <v>0.66758409785932726</v>
      </c>
      <c r="N264" s="16">
        <f t="shared" si="86"/>
        <v>19.199824096893309</v>
      </c>
      <c r="O264" s="7">
        <f t="shared" si="64"/>
        <v>0.95999120484466549</v>
      </c>
      <c r="P264" s="16">
        <f t="shared" si="87"/>
        <v>30.399721486747744</v>
      </c>
      <c r="Q264" s="7">
        <f t="shared" si="65"/>
        <v>1.5199860743373872</v>
      </c>
      <c r="R264" s="16">
        <f t="shared" si="88"/>
        <v>38.399648193786618</v>
      </c>
      <c r="S264" s="7">
        <f t="shared" si="66"/>
        <v>1.919982409689331</v>
      </c>
    </row>
    <row r="265" spans="2:19" x14ac:dyDescent="0.35">
      <c r="B265" t="s">
        <v>284</v>
      </c>
      <c r="C265" t="s">
        <v>254</v>
      </c>
      <c r="D265">
        <v>75</v>
      </c>
      <c r="E265" t="s">
        <v>21</v>
      </c>
      <c r="F265" s="19">
        <f t="shared" si="83"/>
        <v>0.34109374999999997</v>
      </c>
      <c r="G265" s="5">
        <f t="shared" ref="G265:G328" si="89">$G$1*F265</f>
        <v>12.3851140625</v>
      </c>
      <c r="J265" s="6">
        <f t="shared" si="84"/>
        <v>6.0082568807339447</v>
      </c>
      <c r="K265" s="6">
        <f t="shared" si="62"/>
        <v>0.30041284403669721</v>
      </c>
      <c r="L265" s="6">
        <f t="shared" si="85"/>
        <v>10.013761467889909</v>
      </c>
      <c r="M265" s="6">
        <f t="shared" si="63"/>
        <v>0.50068807339449539</v>
      </c>
      <c r="N265" s="16">
        <f t="shared" si="86"/>
        <v>14.39986807266998</v>
      </c>
      <c r="O265" s="7">
        <f t="shared" si="64"/>
        <v>0.71999340363349895</v>
      </c>
      <c r="P265" s="16">
        <f t="shared" si="87"/>
        <v>22.799791115060803</v>
      </c>
      <c r="Q265" s="7">
        <f t="shared" si="65"/>
        <v>1.1399895557530402</v>
      </c>
      <c r="R265" s="16">
        <f t="shared" si="88"/>
        <v>28.79973614533996</v>
      </c>
      <c r="S265" s="7">
        <f t="shared" si="66"/>
        <v>1.4399868072669979</v>
      </c>
    </row>
    <row r="266" spans="2:19" x14ac:dyDescent="0.35">
      <c r="B266" t="s">
        <v>285</v>
      </c>
      <c r="C266" t="s">
        <v>254</v>
      </c>
      <c r="D266">
        <v>50</v>
      </c>
      <c r="E266" t="s">
        <v>21</v>
      </c>
      <c r="F266" s="19">
        <f t="shared" si="83"/>
        <v>0.22739583333333332</v>
      </c>
      <c r="G266" s="5">
        <f t="shared" si="89"/>
        <v>8.2567427083333342</v>
      </c>
      <c r="J266" s="6">
        <f t="shared" si="84"/>
        <v>100.13761467889908</v>
      </c>
      <c r="K266" s="6">
        <f t="shared" si="62"/>
        <v>5.0068807339449544</v>
      </c>
      <c r="L266" s="6">
        <f t="shared" si="85"/>
        <v>166.89602446483181</v>
      </c>
      <c r="M266" s="6">
        <f t="shared" si="63"/>
        <v>8.3448012232415909</v>
      </c>
      <c r="N266" s="16">
        <f t="shared" si="86"/>
        <v>239.99780121116632</v>
      </c>
      <c r="O266" s="7">
        <f t="shared" si="64"/>
        <v>11.999890060558316</v>
      </c>
      <c r="P266" s="16">
        <f t="shared" si="87"/>
        <v>379.99651858434675</v>
      </c>
      <c r="Q266" s="7">
        <f t="shared" si="65"/>
        <v>18.999825929217337</v>
      </c>
      <c r="R266" s="16">
        <f t="shared" si="88"/>
        <v>479.99560242233264</v>
      </c>
      <c r="S266" s="7">
        <f t="shared" si="66"/>
        <v>23.999780121116633</v>
      </c>
    </row>
    <row r="267" spans="2:19" x14ac:dyDescent="0.35">
      <c r="B267" t="s">
        <v>287</v>
      </c>
      <c r="C267" t="s">
        <v>254</v>
      </c>
      <c r="D267">
        <v>25</v>
      </c>
      <c r="E267" t="s">
        <v>21</v>
      </c>
      <c r="F267" s="19">
        <f t="shared" si="83"/>
        <v>0.11369791666666666</v>
      </c>
      <c r="G267" s="5">
        <f t="shared" si="89"/>
        <v>4.1283713541666671</v>
      </c>
      <c r="J267" s="6">
        <f t="shared" si="84"/>
        <v>40.055045871559635</v>
      </c>
      <c r="K267" s="6">
        <f t="shared" si="62"/>
        <v>2.0027522935779816</v>
      </c>
      <c r="L267" s="6">
        <f t="shared" si="85"/>
        <v>66.758409785932727</v>
      </c>
      <c r="M267" s="6">
        <f t="shared" si="63"/>
        <v>3.3379204892966365</v>
      </c>
      <c r="N267" s="16">
        <f t="shared" si="86"/>
        <v>95.999120484466545</v>
      </c>
      <c r="O267" s="7">
        <f t="shared" si="64"/>
        <v>4.7999560242233272</v>
      </c>
      <c r="P267" s="16">
        <f t="shared" si="87"/>
        <v>151.9986074337387</v>
      </c>
      <c r="Q267" s="7">
        <f t="shared" si="65"/>
        <v>7.5999303716869351</v>
      </c>
      <c r="R267" s="16">
        <f t="shared" si="88"/>
        <v>191.99824096893309</v>
      </c>
      <c r="S267" s="7">
        <f t="shared" si="66"/>
        <v>9.5999120484466545</v>
      </c>
    </row>
    <row r="268" spans="2:19" x14ac:dyDescent="0.35">
      <c r="B268" t="s">
        <v>286</v>
      </c>
      <c r="C268" t="s">
        <v>254</v>
      </c>
      <c r="D268">
        <v>25</v>
      </c>
      <c r="E268" t="s">
        <v>21</v>
      </c>
      <c r="F268" s="19">
        <f t="shared" si="83"/>
        <v>0.11369791666666666</v>
      </c>
      <c r="G268" s="5">
        <f t="shared" si="89"/>
        <v>4.1283713541666671</v>
      </c>
      <c r="J268" s="6">
        <f t="shared" si="84"/>
        <v>25.034403669724771</v>
      </c>
      <c r="K268" s="6">
        <f t="shared" si="62"/>
        <v>1.2517201834862386</v>
      </c>
      <c r="L268" s="6">
        <f t="shared" si="85"/>
        <v>41.724006116207953</v>
      </c>
      <c r="M268" s="6">
        <f t="shared" si="63"/>
        <v>2.0862003058103977</v>
      </c>
      <c r="N268" s="16">
        <f t="shared" si="86"/>
        <v>59.99945030279158</v>
      </c>
      <c r="O268" s="7">
        <f t="shared" si="64"/>
        <v>2.9999725151395791</v>
      </c>
      <c r="P268" s="16">
        <f t="shared" si="87"/>
        <v>94.999129646086686</v>
      </c>
      <c r="Q268" s="7">
        <f t="shared" si="65"/>
        <v>4.7499564823043343</v>
      </c>
      <c r="R268" s="16">
        <f t="shared" si="88"/>
        <v>119.99890060558316</v>
      </c>
      <c r="S268" s="7">
        <f t="shared" si="66"/>
        <v>5.9999450302791582</v>
      </c>
    </row>
    <row r="269" spans="2:19" x14ac:dyDescent="0.35">
      <c r="B269" t="s">
        <v>288</v>
      </c>
      <c r="C269" t="s">
        <v>290</v>
      </c>
      <c r="D269">
        <v>25</v>
      </c>
      <c r="E269" t="s">
        <v>21</v>
      </c>
      <c r="F269" s="19">
        <f t="shared" si="83"/>
        <v>0.11369791666666666</v>
      </c>
      <c r="G269" s="5">
        <f t="shared" si="89"/>
        <v>4.1283713541666671</v>
      </c>
      <c r="J269" s="6">
        <f t="shared" si="84"/>
        <v>20.027522935779817</v>
      </c>
      <c r="K269" s="6">
        <f t="shared" si="62"/>
        <v>1.0013761467889908</v>
      </c>
      <c r="L269" s="6">
        <f t="shared" si="85"/>
        <v>33.379204892966364</v>
      </c>
      <c r="M269" s="6">
        <f t="shared" si="63"/>
        <v>1.6689602446483183</v>
      </c>
      <c r="N269" s="16">
        <f t="shared" si="86"/>
        <v>47.999560242233272</v>
      </c>
      <c r="O269" s="7">
        <f t="shared" si="64"/>
        <v>2.3999780121116636</v>
      </c>
      <c r="P269" s="16">
        <f t="shared" si="87"/>
        <v>75.999303716869349</v>
      </c>
      <c r="Q269" s="7">
        <f t="shared" si="65"/>
        <v>3.7999651858434675</v>
      </c>
      <c r="R269" s="16">
        <f t="shared" si="88"/>
        <v>95.999120484466545</v>
      </c>
      <c r="S269" s="7">
        <f t="shared" si="66"/>
        <v>4.7999560242233272</v>
      </c>
    </row>
    <row r="270" spans="2:19" x14ac:dyDescent="0.35">
      <c r="B270" t="s">
        <v>293</v>
      </c>
      <c r="C270" t="s">
        <v>254</v>
      </c>
      <c r="D270">
        <v>25</v>
      </c>
      <c r="E270" t="s">
        <v>21</v>
      </c>
      <c r="F270" s="19">
        <f t="shared" si="83"/>
        <v>0.11369791666666666</v>
      </c>
      <c r="G270" s="5">
        <f t="shared" si="89"/>
        <v>4.1283713541666671</v>
      </c>
      <c r="J270" s="6">
        <f t="shared" si="84"/>
        <v>10.013761467889909</v>
      </c>
      <c r="K270" s="6">
        <f t="shared" si="62"/>
        <v>0.50068807339449539</v>
      </c>
      <c r="L270" s="6">
        <f t="shared" si="85"/>
        <v>16.689602446483182</v>
      </c>
      <c r="M270" s="6">
        <f t="shared" si="63"/>
        <v>0.83448012232415913</v>
      </c>
      <c r="N270" s="16">
        <f t="shared" si="86"/>
        <v>23.999780121116636</v>
      </c>
      <c r="O270" s="7">
        <f t="shared" si="64"/>
        <v>1.1999890060558318</v>
      </c>
      <c r="P270" s="16">
        <f t="shared" si="87"/>
        <v>37.999651858434675</v>
      </c>
      <c r="Q270" s="7">
        <f t="shared" si="65"/>
        <v>1.8999825929217338</v>
      </c>
      <c r="R270" s="16">
        <f t="shared" si="88"/>
        <v>47.999560242233272</v>
      </c>
      <c r="S270" s="7">
        <f t="shared" si="66"/>
        <v>2.3999780121116636</v>
      </c>
    </row>
    <row r="271" spans="2:19" x14ac:dyDescent="0.35">
      <c r="B271" t="s">
        <v>289</v>
      </c>
      <c r="C271" t="s">
        <v>290</v>
      </c>
      <c r="D271">
        <v>8</v>
      </c>
      <c r="E271" t="s">
        <v>21</v>
      </c>
      <c r="F271" s="19">
        <f t="shared" si="83"/>
        <v>3.6383333333333337E-2</v>
      </c>
      <c r="G271" s="5">
        <f t="shared" si="89"/>
        <v>1.3210788333333336</v>
      </c>
      <c r="J271" s="6">
        <f t="shared" si="84"/>
        <v>60.082568807339456</v>
      </c>
      <c r="K271" s="6">
        <f t="shared" si="62"/>
        <v>3.0041284403669728</v>
      </c>
      <c r="L271" s="6">
        <f t="shared" si="85"/>
        <v>100.1376146788991</v>
      </c>
      <c r="M271" s="6">
        <f t="shared" si="63"/>
        <v>5.0068807339449553</v>
      </c>
      <c r="N271" s="16">
        <f t="shared" si="86"/>
        <v>143.99868072669983</v>
      </c>
      <c r="O271" s="7">
        <f t="shared" si="64"/>
        <v>7.1999340363349917</v>
      </c>
      <c r="P271" s="16">
        <f t="shared" si="87"/>
        <v>227.99791115060808</v>
      </c>
      <c r="Q271" s="7">
        <f t="shared" si="65"/>
        <v>11.399895557530403</v>
      </c>
      <c r="R271" s="16">
        <f t="shared" si="88"/>
        <v>287.99736145339966</v>
      </c>
      <c r="S271" s="7">
        <f t="shared" si="66"/>
        <v>14.399868072669983</v>
      </c>
    </row>
    <row r="272" spans="2:19" x14ac:dyDescent="0.35">
      <c r="B272" t="s">
        <v>291</v>
      </c>
      <c r="C272" t="s">
        <v>290</v>
      </c>
      <c r="D272">
        <v>6</v>
      </c>
      <c r="E272" t="s">
        <v>21</v>
      </c>
      <c r="F272" s="19">
        <f t="shared" si="83"/>
        <v>2.7287499999999999E-2</v>
      </c>
      <c r="G272" s="5">
        <f t="shared" si="89"/>
        <v>0.99080912500000007</v>
      </c>
      <c r="J272" s="6">
        <f t="shared" si="84"/>
        <v>40.055045871559635</v>
      </c>
      <c r="K272" s="6">
        <f t="shared" si="62"/>
        <v>2.0027522935779816</v>
      </c>
      <c r="L272" s="6">
        <f t="shared" si="85"/>
        <v>66.758409785932727</v>
      </c>
      <c r="M272" s="6">
        <f t="shared" si="63"/>
        <v>3.3379204892966365</v>
      </c>
      <c r="N272" s="16">
        <f t="shared" si="86"/>
        <v>95.999120484466545</v>
      </c>
      <c r="O272" s="7">
        <f t="shared" si="64"/>
        <v>4.7999560242233272</v>
      </c>
      <c r="P272" s="16">
        <f t="shared" si="87"/>
        <v>151.9986074337387</v>
      </c>
      <c r="Q272" s="7">
        <f t="shared" si="65"/>
        <v>7.5999303716869351</v>
      </c>
      <c r="R272" s="16">
        <f t="shared" si="88"/>
        <v>191.99824096893309</v>
      </c>
      <c r="S272" s="7">
        <f t="shared" si="66"/>
        <v>9.5999120484466545</v>
      </c>
    </row>
    <row r="273" spans="2:19" x14ac:dyDescent="0.35">
      <c r="B273" t="s">
        <v>292</v>
      </c>
      <c r="C273" t="s">
        <v>254</v>
      </c>
      <c r="D273">
        <v>100</v>
      </c>
      <c r="E273" t="s">
        <v>21</v>
      </c>
      <c r="F273" s="19">
        <f t="shared" si="83"/>
        <v>0.45479166666666665</v>
      </c>
      <c r="G273" s="5">
        <f t="shared" si="89"/>
        <v>16.513485416666668</v>
      </c>
      <c r="J273" s="6">
        <f t="shared" si="84"/>
        <v>25.034403669724771</v>
      </c>
      <c r="K273" s="6">
        <f t="shared" si="62"/>
        <v>1.2517201834862386</v>
      </c>
      <c r="L273" s="6">
        <f t="shared" si="85"/>
        <v>41.724006116207953</v>
      </c>
      <c r="M273" s="6">
        <f t="shared" si="63"/>
        <v>2.0862003058103977</v>
      </c>
      <c r="N273" s="16">
        <f t="shared" si="86"/>
        <v>59.99945030279158</v>
      </c>
      <c r="O273" s="7">
        <f t="shared" si="64"/>
        <v>2.9999725151395791</v>
      </c>
      <c r="P273" s="16">
        <f t="shared" si="87"/>
        <v>94.999129646086686</v>
      </c>
      <c r="Q273" s="7">
        <f t="shared" si="65"/>
        <v>4.7499564823043343</v>
      </c>
      <c r="R273" s="16">
        <f t="shared" si="88"/>
        <v>119.99890060558316</v>
      </c>
      <c r="S273" s="7">
        <f t="shared" si="66"/>
        <v>5.9999450302791582</v>
      </c>
    </row>
    <row r="274" spans="2:19" x14ac:dyDescent="0.35">
      <c r="B274" t="s">
        <v>468</v>
      </c>
      <c r="C274" t="s">
        <v>254</v>
      </c>
      <c r="D274">
        <v>40</v>
      </c>
      <c r="E274" t="s">
        <v>21</v>
      </c>
      <c r="F274" s="19">
        <f t="shared" si="83"/>
        <v>0.18191666666666667</v>
      </c>
      <c r="G274" s="5">
        <f t="shared" si="89"/>
        <v>6.6053941666666676</v>
      </c>
      <c r="J274" s="6">
        <f t="shared" si="84"/>
        <v>20.027522935779817</v>
      </c>
      <c r="K274" s="6">
        <f t="shared" si="62"/>
        <v>1.0013761467889908</v>
      </c>
      <c r="L274" s="6">
        <f t="shared" si="85"/>
        <v>33.379204892966364</v>
      </c>
      <c r="M274" s="6">
        <f t="shared" si="63"/>
        <v>1.6689602446483183</v>
      </c>
      <c r="N274" s="16">
        <f t="shared" si="86"/>
        <v>47.999560242233272</v>
      </c>
      <c r="O274" s="7">
        <f t="shared" si="64"/>
        <v>2.3999780121116636</v>
      </c>
      <c r="P274" s="16">
        <f t="shared" si="87"/>
        <v>75.999303716869349</v>
      </c>
      <c r="Q274" s="7">
        <f t="shared" si="65"/>
        <v>3.7999651858434675</v>
      </c>
      <c r="R274" s="16">
        <f t="shared" si="88"/>
        <v>95.999120484466545</v>
      </c>
      <c r="S274" s="7">
        <f t="shared" si="66"/>
        <v>4.7999560242233272</v>
      </c>
    </row>
    <row r="275" spans="2:19" x14ac:dyDescent="0.35">
      <c r="B275" t="s">
        <v>294</v>
      </c>
      <c r="C275" t="s">
        <v>295</v>
      </c>
      <c r="D275">
        <v>25</v>
      </c>
      <c r="E275" t="s">
        <v>21</v>
      </c>
      <c r="F275" s="19">
        <f t="shared" si="83"/>
        <v>0.11369791666666666</v>
      </c>
      <c r="G275" s="5">
        <f t="shared" si="89"/>
        <v>4.1283713541666671</v>
      </c>
      <c r="J275" s="6">
        <f t="shared" si="84"/>
        <v>4.005504587155964</v>
      </c>
      <c r="K275" s="6">
        <f t="shared" ref="K275:K337" si="90">+J275/20</f>
        <v>0.20027522935779821</v>
      </c>
      <c r="L275" s="6">
        <f t="shared" si="85"/>
        <v>6.6758409785932731</v>
      </c>
      <c r="M275" s="6">
        <f t="shared" ref="M275:M337" si="91">+L275/20</f>
        <v>0.33379204892966363</v>
      </c>
      <c r="N275" s="16">
        <f t="shared" si="86"/>
        <v>9.5999120484466545</v>
      </c>
      <c r="O275" s="7">
        <f t="shared" ref="O275:O337" si="92">+N275/20</f>
        <v>0.47999560242233275</v>
      </c>
      <c r="P275" s="16">
        <f t="shared" si="87"/>
        <v>15.199860743373872</v>
      </c>
      <c r="Q275" s="7">
        <f t="shared" ref="Q275:Q337" si="93">+P275/20</f>
        <v>0.7599930371686936</v>
      </c>
      <c r="R275" s="16">
        <f t="shared" si="88"/>
        <v>19.199824096893309</v>
      </c>
      <c r="S275" s="7">
        <f t="shared" ref="S275:S337" si="94">+R275/20</f>
        <v>0.95999120484466549</v>
      </c>
    </row>
    <row r="276" spans="2:19" x14ac:dyDescent="0.35">
      <c r="B276" t="s">
        <v>296</v>
      </c>
      <c r="C276" t="s">
        <v>295</v>
      </c>
      <c r="D276">
        <v>20</v>
      </c>
      <c r="E276" t="s">
        <v>21</v>
      </c>
      <c r="F276" s="19">
        <f t="shared" si="83"/>
        <v>9.0958333333333335E-2</v>
      </c>
      <c r="G276" s="5">
        <f t="shared" si="89"/>
        <v>3.3026970833333338</v>
      </c>
      <c r="J276" s="6">
        <f t="shared" si="84"/>
        <v>6.0082568807339447</v>
      </c>
      <c r="K276" s="6">
        <f t="shared" si="90"/>
        <v>0.30041284403669721</v>
      </c>
      <c r="L276" s="6">
        <f t="shared" si="85"/>
        <v>10.013761467889909</v>
      </c>
      <c r="M276" s="6">
        <f t="shared" si="91"/>
        <v>0.50068807339449539</v>
      </c>
      <c r="N276" s="16">
        <f t="shared" si="86"/>
        <v>14.39986807266998</v>
      </c>
      <c r="O276" s="7">
        <f t="shared" si="92"/>
        <v>0.71999340363349895</v>
      </c>
      <c r="P276" s="16">
        <f t="shared" si="87"/>
        <v>22.799791115060803</v>
      </c>
      <c r="Q276" s="7">
        <f t="shared" si="93"/>
        <v>1.1399895557530402</v>
      </c>
      <c r="R276" s="16">
        <f t="shared" si="88"/>
        <v>28.79973614533996</v>
      </c>
      <c r="S276" s="7">
        <f t="shared" si="94"/>
        <v>1.4399868072669979</v>
      </c>
    </row>
    <row r="277" spans="2:19" x14ac:dyDescent="0.35">
      <c r="B277" t="s">
        <v>297</v>
      </c>
      <c r="C277" t="s">
        <v>295</v>
      </c>
      <c r="D277">
        <v>10</v>
      </c>
      <c r="E277" t="s">
        <v>21</v>
      </c>
      <c r="F277" s="19">
        <f t="shared" si="83"/>
        <v>4.5479166666666668E-2</v>
      </c>
      <c r="G277" s="5">
        <f t="shared" si="89"/>
        <v>1.6513485416666669</v>
      </c>
      <c r="J277" s="6">
        <f t="shared" si="84"/>
        <v>50.068807339449542</v>
      </c>
      <c r="K277" s="6">
        <f t="shared" si="90"/>
        <v>2.5034403669724772</v>
      </c>
      <c r="L277" s="6">
        <f t="shared" si="85"/>
        <v>83.448012232415905</v>
      </c>
      <c r="M277" s="6">
        <f t="shared" si="91"/>
        <v>4.1724006116207955</v>
      </c>
      <c r="N277" s="16">
        <f t="shared" si="86"/>
        <v>119.99890060558316</v>
      </c>
      <c r="O277" s="7">
        <f t="shared" si="92"/>
        <v>5.9999450302791582</v>
      </c>
      <c r="P277" s="16">
        <f t="shared" si="87"/>
        <v>189.99825929217337</v>
      </c>
      <c r="Q277" s="7">
        <f t="shared" si="93"/>
        <v>9.4999129646086686</v>
      </c>
      <c r="R277" s="16">
        <f t="shared" si="88"/>
        <v>239.99780121116632</v>
      </c>
      <c r="S277" s="7">
        <f t="shared" si="94"/>
        <v>11.999890060558316</v>
      </c>
    </row>
    <row r="278" spans="2:19" x14ac:dyDescent="0.35">
      <c r="B278" t="s">
        <v>298</v>
      </c>
      <c r="C278" t="s">
        <v>254</v>
      </c>
      <c r="D278">
        <v>60</v>
      </c>
      <c r="E278" t="s">
        <v>21</v>
      </c>
      <c r="F278" s="19">
        <f t="shared" si="83"/>
        <v>0.27287500000000003</v>
      </c>
      <c r="G278" s="5">
        <f t="shared" si="89"/>
        <v>9.9080912500000018</v>
      </c>
      <c r="J278" s="6">
        <f t="shared" si="84"/>
        <v>30.041284403669728</v>
      </c>
      <c r="K278" s="6">
        <f t="shared" si="90"/>
        <v>1.5020642201834864</v>
      </c>
      <c r="L278" s="6">
        <f t="shared" si="85"/>
        <v>50.068807339449549</v>
      </c>
      <c r="M278" s="6">
        <f t="shared" si="91"/>
        <v>2.5034403669724776</v>
      </c>
      <c r="N278" s="16">
        <f t="shared" si="86"/>
        <v>71.999340363349916</v>
      </c>
      <c r="O278" s="7">
        <f t="shared" si="92"/>
        <v>3.5999670181674959</v>
      </c>
      <c r="P278" s="16">
        <f t="shared" si="87"/>
        <v>113.99895557530404</v>
      </c>
      <c r="Q278" s="7">
        <f t="shared" si="93"/>
        <v>5.6999477787652015</v>
      </c>
      <c r="R278" s="16">
        <f t="shared" si="88"/>
        <v>143.99868072669983</v>
      </c>
      <c r="S278" s="7">
        <f t="shared" si="94"/>
        <v>7.1999340363349917</v>
      </c>
    </row>
    <row r="279" spans="2:19" x14ac:dyDescent="0.35">
      <c r="B279" t="s">
        <v>299</v>
      </c>
      <c r="C279" t="s">
        <v>254</v>
      </c>
      <c r="D279">
        <v>40</v>
      </c>
      <c r="E279" t="s">
        <v>21</v>
      </c>
      <c r="F279" s="19">
        <f t="shared" si="83"/>
        <v>0.18191666666666667</v>
      </c>
      <c r="G279" s="5">
        <f t="shared" si="89"/>
        <v>6.6053941666666676</v>
      </c>
      <c r="J279" s="6">
        <f t="shared" si="84"/>
        <v>6.0082568807339447</v>
      </c>
      <c r="K279" s="6">
        <f t="shared" si="90"/>
        <v>0.30041284403669721</v>
      </c>
      <c r="L279" s="6">
        <f t="shared" si="85"/>
        <v>10.013761467889909</v>
      </c>
      <c r="M279" s="6">
        <f t="shared" si="91"/>
        <v>0.50068807339449539</v>
      </c>
      <c r="N279" s="16">
        <f t="shared" si="86"/>
        <v>14.39986807266998</v>
      </c>
      <c r="O279" s="7">
        <f t="shared" si="92"/>
        <v>0.71999340363349895</v>
      </c>
      <c r="P279" s="16">
        <f t="shared" si="87"/>
        <v>22.799791115060803</v>
      </c>
      <c r="Q279" s="7">
        <f t="shared" si="93"/>
        <v>1.1399895557530402</v>
      </c>
      <c r="R279" s="16">
        <f t="shared" si="88"/>
        <v>28.79973614533996</v>
      </c>
      <c r="S279" s="7">
        <f t="shared" si="94"/>
        <v>1.4399868072669979</v>
      </c>
    </row>
    <row r="280" spans="2:19" x14ac:dyDescent="0.35">
      <c r="B280" t="s">
        <v>300</v>
      </c>
      <c r="C280" t="s">
        <v>254</v>
      </c>
      <c r="D280">
        <v>25</v>
      </c>
      <c r="E280" t="s">
        <v>21</v>
      </c>
      <c r="F280" s="19">
        <f t="shared" si="83"/>
        <v>0.11369791666666666</v>
      </c>
      <c r="G280" s="5">
        <f t="shared" si="89"/>
        <v>4.1283713541666671</v>
      </c>
      <c r="J280" s="6">
        <f t="shared" si="84"/>
        <v>100.13761467889908</v>
      </c>
      <c r="K280" s="6">
        <f t="shared" si="90"/>
        <v>5.0068807339449544</v>
      </c>
      <c r="L280" s="6">
        <f t="shared" si="85"/>
        <v>166.89602446483181</v>
      </c>
      <c r="M280" s="6">
        <f t="shared" si="91"/>
        <v>8.3448012232415909</v>
      </c>
      <c r="N280" s="16">
        <f t="shared" si="86"/>
        <v>239.99780121116632</v>
      </c>
      <c r="O280" s="7">
        <f t="shared" si="92"/>
        <v>11.999890060558316</v>
      </c>
      <c r="P280" s="16">
        <f t="shared" si="87"/>
        <v>379.99651858434675</v>
      </c>
      <c r="Q280" s="7">
        <f t="shared" si="93"/>
        <v>18.999825929217337</v>
      </c>
      <c r="R280" s="16">
        <f t="shared" si="88"/>
        <v>479.99560242233264</v>
      </c>
      <c r="S280" s="7">
        <f t="shared" si="94"/>
        <v>23.999780121116633</v>
      </c>
    </row>
    <row r="281" spans="2:19" x14ac:dyDescent="0.35">
      <c r="B281" t="s">
        <v>301</v>
      </c>
      <c r="C281" t="s">
        <v>254</v>
      </c>
      <c r="D281">
        <v>20</v>
      </c>
      <c r="E281" t="s">
        <v>21</v>
      </c>
      <c r="F281" s="19">
        <f t="shared" ref="F281:F288" si="95">+D281/72000*$C$1</f>
        <v>9.0958333333333335E-2</v>
      </c>
      <c r="G281" s="5">
        <f t="shared" si="89"/>
        <v>3.3026970833333338</v>
      </c>
      <c r="J281" s="6">
        <f t="shared" si="84"/>
        <v>16.022018348623856</v>
      </c>
      <c r="K281" s="6">
        <f t="shared" si="90"/>
        <v>0.80110091743119283</v>
      </c>
      <c r="L281" s="6">
        <f t="shared" si="85"/>
        <v>26.703363914373092</v>
      </c>
      <c r="M281" s="6">
        <f t="shared" si="91"/>
        <v>1.3351681957186545</v>
      </c>
      <c r="N281" s="16">
        <f t="shared" si="86"/>
        <v>38.399648193786618</v>
      </c>
      <c r="O281" s="7">
        <f t="shared" si="92"/>
        <v>1.919982409689331</v>
      </c>
      <c r="P281" s="16">
        <f t="shared" si="87"/>
        <v>60.799442973495488</v>
      </c>
      <c r="Q281" s="7">
        <f t="shared" si="93"/>
        <v>3.0399721486747744</v>
      </c>
      <c r="R281" s="16">
        <f t="shared" si="88"/>
        <v>76.799296387573236</v>
      </c>
      <c r="S281" s="7">
        <f t="shared" si="94"/>
        <v>3.839964819378662</v>
      </c>
    </row>
    <row r="282" spans="2:19" x14ac:dyDescent="0.35">
      <c r="B282" t="s">
        <v>302</v>
      </c>
      <c r="C282" t="s">
        <v>303</v>
      </c>
      <c r="D282">
        <v>4</v>
      </c>
      <c r="E282" t="s">
        <v>21</v>
      </c>
      <c r="F282" s="19">
        <f t="shared" si="95"/>
        <v>1.8191666666666668E-2</v>
      </c>
      <c r="G282" s="5">
        <f t="shared" si="89"/>
        <v>0.66053941666666682</v>
      </c>
      <c r="J282" s="6">
        <f t="shared" si="84"/>
        <v>10.013761467889909</v>
      </c>
      <c r="K282" s="6">
        <f t="shared" si="90"/>
        <v>0.50068807339449539</v>
      </c>
      <c r="L282" s="6">
        <f t="shared" si="85"/>
        <v>16.689602446483182</v>
      </c>
      <c r="M282" s="6">
        <f t="shared" si="91"/>
        <v>0.83448012232415913</v>
      </c>
      <c r="N282" s="16">
        <f t="shared" si="86"/>
        <v>23.999780121116636</v>
      </c>
      <c r="O282" s="7">
        <f t="shared" si="92"/>
        <v>1.1999890060558318</v>
      </c>
      <c r="P282" s="16">
        <f t="shared" si="87"/>
        <v>37.999651858434675</v>
      </c>
      <c r="Q282" s="7">
        <f t="shared" si="93"/>
        <v>1.8999825929217338</v>
      </c>
      <c r="R282" s="16">
        <f t="shared" si="88"/>
        <v>47.999560242233272</v>
      </c>
      <c r="S282" s="7">
        <f t="shared" si="94"/>
        <v>2.3999780121116636</v>
      </c>
    </row>
    <row r="283" spans="2:19" x14ac:dyDescent="0.35">
      <c r="B283" t="s">
        <v>304</v>
      </c>
      <c r="C283" t="s">
        <v>290</v>
      </c>
      <c r="D283">
        <v>6</v>
      </c>
      <c r="E283" t="s">
        <v>21</v>
      </c>
      <c r="F283" s="19">
        <f t="shared" si="95"/>
        <v>2.7287499999999999E-2</v>
      </c>
      <c r="G283" s="5">
        <f t="shared" si="89"/>
        <v>0.99080912500000007</v>
      </c>
      <c r="J283" s="6">
        <f t="shared" si="84"/>
        <v>10.013761467889909</v>
      </c>
      <c r="K283" s="6">
        <f t="shared" si="90"/>
        <v>0.50068807339449539</v>
      </c>
      <c r="L283" s="6">
        <f t="shared" si="85"/>
        <v>16.689602446483182</v>
      </c>
      <c r="M283" s="6">
        <f t="shared" si="91"/>
        <v>0.83448012232415913</v>
      </c>
      <c r="N283" s="16">
        <f t="shared" si="86"/>
        <v>23.999780121116636</v>
      </c>
      <c r="O283" s="7">
        <f t="shared" si="92"/>
        <v>1.1999890060558318</v>
      </c>
      <c r="P283" s="16">
        <f t="shared" si="87"/>
        <v>37.999651858434675</v>
      </c>
      <c r="Q283" s="7">
        <f t="shared" si="93"/>
        <v>1.8999825929217338</v>
      </c>
      <c r="R283" s="16">
        <f t="shared" si="88"/>
        <v>47.999560242233272</v>
      </c>
      <c r="S283" s="7">
        <f t="shared" si="94"/>
        <v>2.3999780121116636</v>
      </c>
    </row>
    <row r="284" spans="2:19" x14ac:dyDescent="0.35">
      <c r="B284" t="s">
        <v>305</v>
      </c>
      <c r="C284" t="s">
        <v>254</v>
      </c>
      <c r="D284">
        <v>50</v>
      </c>
      <c r="E284" t="s">
        <v>21</v>
      </c>
      <c r="F284" s="19">
        <f t="shared" si="95"/>
        <v>0.22739583333333332</v>
      </c>
      <c r="G284" s="5">
        <f t="shared" si="89"/>
        <v>8.2567427083333342</v>
      </c>
      <c r="J284" s="6">
        <f t="shared" si="84"/>
        <v>6.0082568807339447</v>
      </c>
      <c r="K284" s="6">
        <f t="shared" si="90"/>
        <v>0.30041284403669721</v>
      </c>
      <c r="L284" s="6">
        <f t="shared" si="85"/>
        <v>10.013761467889909</v>
      </c>
      <c r="M284" s="6">
        <f t="shared" si="91"/>
        <v>0.50068807339449539</v>
      </c>
      <c r="N284" s="16">
        <f t="shared" si="86"/>
        <v>14.39986807266998</v>
      </c>
      <c r="O284" s="7">
        <f t="shared" si="92"/>
        <v>0.71999340363349895</v>
      </c>
      <c r="P284" s="16">
        <f t="shared" si="87"/>
        <v>22.799791115060803</v>
      </c>
      <c r="Q284" s="7">
        <f t="shared" si="93"/>
        <v>1.1399895557530402</v>
      </c>
      <c r="R284" s="16">
        <f t="shared" si="88"/>
        <v>28.79973614533996</v>
      </c>
      <c r="S284" s="7">
        <f t="shared" si="94"/>
        <v>1.4399868072669979</v>
      </c>
    </row>
    <row r="285" spans="2:19" x14ac:dyDescent="0.35">
      <c r="B285" t="s">
        <v>306</v>
      </c>
      <c r="C285" t="s">
        <v>254</v>
      </c>
      <c r="D285">
        <v>30</v>
      </c>
      <c r="E285" t="s">
        <v>21</v>
      </c>
      <c r="F285" s="19">
        <f t="shared" si="95"/>
        <v>0.13643750000000002</v>
      </c>
      <c r="G285" s="5">
        <f t="shared" si="89"/>
        <v>4.9540456250000009</v>
      </c>
      <c r="J285" s="6">
        <f t="shared" si="84"/>
        <v>6.0082568807339447</v>
      </c>
      <c r="K285" s="6">
        <f t="shared" si="90"/>
        <v>0.30041284403669721</v>
      </c>
      <c r="L285" s="6">
        <f t="shared" si="85"/>
        <v>10.013761467889909</v>
      </c>
      <c r="M285" s="6">
        <f t="shared" si="91"/>
        <v>0.50068807339449539</v>
      </c>
      <c r="N285" s="16">
        <f t="shared" si="86"/>
        <v>14.39986807266998</v>
      </c>
      <c r="O285" s="7">
        <f t="shared" si="92"/>
        <v>0.71999340363349895</v>
      </c>
      <c r="P285" s="16">
        <f t="shared" si="87"/>
        <v>22.799791115060803</v>
      </c>
      <c r="Q285" s="7">
        <f t="shared" si="93"/>
        <v>1.1399895557530402</v>
      </c>
      <c r="R285" s="16">
        <f t="shared" si="88"/>
        <v>28.79973614533996</v>
      </c>
      <c r="S285" s="7">
        <f t="shared" si="94"/>
        <v>1.4399868072669979</v>
      </c>
    </row>
    <row r="286" spans="2:19" x14ac:dyDescent="0.35">
      <c r="B286" t="s">
        <v>307</v>
      </c>
      <c r="C286" t="s">
        <v>290</v>
      </c>
      <c r="D286">
        <v>6</v>
      </c>
      <c r="E286" t="s">
        <v>21</v>
      </c>
      <c r="F286" s="19">
        <f t="shared" si="95"/>
        <v>2.7287499999999999E-2</v>
      </c>
      <c r="G286" s="5">
        <f t="shared" si="89"/>
        <v>0.99080912500000007</v>
      </c>
      <c r="J286" s="6">
        <f t="shared" si="84"/>
        <v>2.002752293577982</v>
      </c>
      <c r="K286" s="6">
        <f t="shared" si="90"/>
        <v>0.1001376146788991</v>
      </c>
      <c r="L286" s="6">
        <f t="shared" si="85"/>
        <v>3.3379204892966365</v>
      </c>
      <c r="M286" s="6">
        <f t="shared" si="91"/>
        <v>0.16689602446483182</v>
      </c>
      <c r="N286" s="16">
        <f t="shared" si="86"/>
        <v>4.7999560242233272</v>
      </c>
      <c r="O286" s="7">
        <f t="shared" si="92"/>
        <v>0.23999780121116637</v>
      </c>
      <c r="P286" s="16">
        <f t="shared" si="87"/>
        <v>7.599930371686936</v>
      </c>
      <c r="Q286" s="7">
        <f t="shared" si="93"/>
        <v>0.3799965185843468</v>
      </c>
      <c r="R286" s="16">
        <f t="shared" si="88"/>
        <v>9.5999120484466545</v>
      </c>
      <c r="S286" s="7">
        <f t="shared" si="94"/>
        <v>0.47999560242233275</v>
      </c>
    </row>
    <row r="287" spans="2:19" x14ac:dyDescent="0.35">
      <c r="B287" t="s">
        <v>308</v>
      </c>
      <c r="C287" t="s">
        <v>254</v>
      </c>
      <c r="D287">
        <v>100</v>
      </c>
      <c r="E287" t="s">
        <v>21</v>
      </c>
      <c r="F287" s="19">
        <f t="shared" si="95"/>
        <v>0.45479166666666665</v>
      </c>
      <c r="G287" s="5">
        <f t="shared" si="89"/>
        <v>16.513485416666668</v>
      </c>
      <c r="J287" s="6">
        <f t="shared" si="84"/>
        <v>16.022018348623856</v>
      </c>
      <c r="K287" s="6">
        <f t="shared" si="90"/>
        <v>0.80110091743119283</v>
      </c>
      <c r="L287" s="6">
        <f t="shared" si="85"/>
        <v>26.703363914373092</v>
      </c>
      <c r="M287" s="6">
        <f t="shared" si="91"/>
        <v>1.3351681957186545</v>
      </c>
      <c r="N287" s="16">
        <f t="shared" si="86"/>
        <v>38.399648193786618</v>
      </c>
      <c r="O287" s="7">
        <f t="shared" si="92"/>
        <v>1.919982409689331</v>
      </c>
      <c r="P287" s="16">
        <f t="shared" si="87"/>
        <v>60.799442973495488</v>
      </c>
      <c r="Q287" s="7">
        <f t="shared" si="93"/>
        <v>3.0399721486747744</v>
      </c>
      <c r="R287" s="16">
        <f t="shared" si="88"/>
        <v>76.799296387573236</v>
      </c>
      <c r="S287" s="7">
        <f t="shared" si="94"/>
        <v>3.839964819378662</v>
      </c>
    </row>
    <row r="288" spans="2:19" x14ac:dyDescent="0.35">
      <c r="B288" t="s">
        <v>309</v>
      </c>
      <c r="C288" t="s">
        <v>290</v>
      </c>
      <c r="D288">
        <v>16</v>
      </c>
      <c r="E288" t="s">
        <v>21</v>
      </c>
      <c r="F288" s="19">
        <f t="shared" si="95"/>
        <v>7.2766666666666674E-2</v>
      </c>
      <c r="G288" s="5">
        <f t="shared" si="89"/>
        <v>2.6421576666666673</v>
      </c>
      <c r="J288" s="6">
        <f t="shared" si="84"/>
        <v>6.0082568807339447</v>
      </c>
      <c r="K288" s="6">
        <f t="shared" si="90"/>
        <v>0.30041284403669721</v>
      </c>
      <c r="L288" s="6">
        <f t="shared" si="85"/>
        <v>10.013761467889909</v>
      </c>
      <c r="M288" s="6">
        <f t="shared" si="91"/>
        <v>0.50068807339449539</v>
      </c>
      <c r="N288" s="16">
        <f t="shared" si="86"/>
        <v>14.39986807266998</v>
      </c>
      <c r="O288" s="7">
        <f t="shared" si="92"/>
        <v>0.71999340363349895</v>
      </c>
      <c r="P288" s="16">
        <f t="shared" si="87"/>
        <v>22.799791115060803</v>
      </c>
      <c r="Q288" s="7">
        <f t="shared" si="93"/>
        <v>1.1399895557530402</v>
      </c>
      <c r="R288" s="16">
        <f t="shared" si="88"/>
        <v>28.79973614533996</v>
      </c>
      <c r="S288" s="7">
        <f t="shared" si="94"/>
        <v>1.4399868072669979</v>
      </c>
    </row>
    <row r="289" spans="2:19" x14ac:dyDescent="0.35">
      <c r="B289" t="s">
        <v>310</v>
      </c>
      <c r="C289" t="s">
        <v>290</v>
      </c>
      <c r="D289">
        <v>10</v>
      </c>
      <c r="E289" t="s">
        <v>21</v>
      </c>
      <c r="F289" s="19">
        <f t="shared" ref="F289:F310" si="96">+D289/72000*$C$1</f>
        <v>4.5479166666666668E-2</v>
      </c>
      <c r="G289" s="5">
        <f t="shared" si="89"/>
        <v>1.6513485416666669</v>
      </c>
      <c r="J289" s="6">
        <f t="shared" si="84"/>
        <v>24.033027522935779</v>
      </c>
      <c r="K289" s="6">
        <f t="shared" si="90"/>
        <v>1.2016513761467889</v>
      </c>
      <c r="L289" s="6">
        <f t="shared" si="85"/>
        <v>40.055045871559635</v>
      </c>
      <c r="M289" s="6">
        <f t="shared" si="91"/>
        <v>2.0027522935779816</v>
      </c>
      <c r="N289" s="16">
        <f t="shared" si="86"/>
        <v>57.59947229067992</v>
      </c>
      <c r="O289" s="7">
        <f t="shared" si="92"/>
        <v>2.8799736145339958</v>
      </c>
      <c r="P289" s="16">
        <f t="shared" si="87"/>
        <v>91.19916446024321</v>
      </c>
      <c r="Q289" s="7">
        <f t="shared" si="93"/>
        <v>4.5599582230121607</v>
      </c>
      <c r="R289" s="16">
        <f t="shared" si="88"/>
        <v>115.19894458135984</v>
      </c>
      <c r="S289" s="7">
        <f t="shared" si="94"/>
        <v>5.7599472290679916</v>
      </c>
    </row>
    <row r="290" spans="2:19" x14ac:dyDescent="0.35">
      <c r="B290" t="s">
        <v>311</v>
      </c>
      <c r="C290" t="s">
        <v>290</v>
      </c>
      <c r="D290">
        <v>10</v>
      </c>
      <c r="E290" t="s">
        <v>21</v>
      </c>
      <c r="F290" s="19">
        <f t="shared" si="96"/>
        <v>4.5479166666666668E-2</v>
      </c>
      <c r="G290" s="5">
        <f t="shared" si="89"/>
        <v>1.6513485416666669</v>
      </c>
      <c r="J290" s="6">
        <f t="shared" ref="J290:J301" si="97">+$J$1*F299</f>
        <v>50.068807339449542</v>
      </c>
      <c r="K290" s="6">
        <f t="shared" si="90"/>
        <v>2.5034403669724772</v>
      </c>
      <c r="L290" s="6">
        <f t="shared" ref="L290:L301" si="98">+$L$1*F299</f>
        <v>83.448012232415905</v>
      </c>
      <c r="M290" s="6">
        <f t="shared" si="91"/>
        <v>4.1724006116207955</v>
      </c>
      <c r="N290" s="16">
        <f t="shared" ref="N290:N301" si="99">+$N$1*F299</f>
        <v>119.99890060558316</v>
      </c>
      <c r="O290" s="7">
        <f t="shared" si="92"/>
        <v>5.9999450302791582</v>
      </c>
      <c r="P290" s="16">
        <f t="shared" ref="P290:P301" si="100">+$P$1*F299</f>
        <v>189.99825929217337</v>
      </c>
      <c r="Q290" s="7">
        <f t="shared" si="93"/>
        <v>9.4999129646086686</v>
      </c>
      <c r="R290" s="16">
        <f t="shared" ref="R290:R301" si="101">+$R$1*F299</f>
        <v>239.99780121116632</v>
      </c>
      <c r="S290" s="7">
        <f t="shared" si="94"/>
        <v>11.999890060558316</v>
      </c>
    </row>
    <row r="291" spans="2:19" x14ac:dyDescent="0.35">
      <c r="B291" t="s">
        <v>312</v>
      </c>
      <c r="C291" t="s">
        <v>290</v>
      </c>
      <c r="D291">
        <v>6</v>
      </c>
      <c r="E291" t="s">
        <v>21</v>
      </c>
      <c r="F291" s="19">
        <f t="shared" si="96"/>
        <v>2.7287499999999999E-2</v>
      </c>
      <c r="G291" s="5">
        <f t="shared" si="89"/>
        <v>0.99080912500000007</v>
      </c>
      <c r="J291" s="6">
        <f t="shared" si="97"/>
        <v>50.068807339449542</v>
      </c>
      <c r="K291" s="6">
        <f t="shared" si="90"/>
        <v>2.5034403669724772</v>
      </c>
      <c r="L291" s="6">
        <f t="shared" si="98"/>
        <v>83.448012232415905</v>
      </c>
      <c r="M291" s="6">
        <f t="shared" si="91"/>
        <v>4.1724006116207955</v>
      </c>
      <c r="N291" s="16">
        <f t="shared" si="99"/>
        <v>119.99890060558316</v>
      </c>
      <c r="O291" s="7">
        <f t="shared" si="92"/>
        <v>5.9999450302791582</v>
      </c>
      <c r="P291" s="16">
        <f t="shared" si="100"/>
        <v>189.99825929217337</v>
      </c>
      <c r="Q291" s="7">
        <f t="shared" si="93"/>
        <v>9.4999129646086686</v>
      </c>
      <c r="R291" s="16">
        <f t="shared" si="101"/>
        <v>239.99780121116632</v>
      </c>
      <c r="S291" s="7">
        <f t="shared" si="94"/>
        <v>11.999890060558316</v>
      </c>
    </row>
    <row r="292" spans="2:19" x14ac:dyDescent="0.35">
      <c r="B292" t="s">
        <v>313</v>
      </c>
      <c r="C292" t="s">
        <v>290</v>
      </c>
      <c r="D292">
        <v>6</v>
      </c>
      <c r="E292" t="s">
        <v>21</v>
      </c>
      <c r="F292" s="19">
        <f t="shared" si="96"/>
        <v>2.7287499999999999E-2</v>
      </c>
      <c r="G292" s="5">
        <f t="shared" si="89"/>
        <v>0.99080912500000007</v>
      </c>
      <c r="J292" s="6">
        <f t="shared" si="97"/>
        <v>75.103211009174302</v>
      </c>
      <c r="K292" s="6">
        <f t="shared" si="90"/>
        <v>3.7551605504587151</v>
      </c>
      <c r="L292" s="6">
        <f t="shared" si="98"/>
        <v>125.17201834862385</v>
      </c>
      <c r="M292" s="6">
        <f t="shared" si="91"/>
        <v>6.2586009174311927</v>
      </c>
      <c r="N292" s="16">
        <f t="shared" si="99"/>
        <v>179.99835090837473</v>
      </c>
      <c r="O292" s="7">
        <f t="shared" si="92"/>
        <v>8.9999175454187359</v>
      </c>
      <c r="P292" s="16">
        <f t="shared" si="100"/>
        <v>284.99738893826003</v>
      </c>
      <c r="Q292" s="7">
        <f t="shared" si="93"/>
        <v>14.249869446913001</v>
      </c>
      <c r="R292" s="16">
        <f t="shared" si="101"/>
        <v>359.99670181674946</v>
      </c>
      <c r="S292" s="7">
        <f t="shared" si="94"/>
        <v>17.999835090837472</v>
      </c>
    </row>
    <row r="293" spans="2:19" x14ac:dyDescent="0.35">
      <c r="B293" t="s">
        <v>314</v>
      </c>
      <c r="C293" t="s">
        <v>290</v>
      </c>
      <c r="D293">
        <v>2</v>
      </c>
      <c r="E293" t="s">
        <v>21</v>
      </c>
      <c r="F293" s="19">
        <f t="shared" si="96"/>
        <v>9.0958333333333342E-3</v>
      </c>
      <c r="G293" s="5">
        <f t="shared" si="89"/>
        <v>0.33026970833333341</v>
      </c>
      <c r="J293" s="6">
        <f t="shared" si="97"/>
        <v>75.103211009174302</v>
      </c>
      <c r="K293" s="6">
        <f t="shared" si="90"/>
        <v>3.7551605504587151</v>
      </c>
      <c r="L293" s="6">
        <f t="shared" si="98"/>
        <v>125.17201834862385</v>
      </c>
      <c r="M293" s="6">
        <f t="shared" si="91"/>
        <v>6.2586009174311927</v>
      </c>
      <c r="N293" s="16">
        <f t="shared" si="99"/>
        <v>179.99835090837473</v>
      </c>
      <c r="O293" s="7">
        <f t="shared" si="92"/>
        <v>8.9999175454187359</v>
      </c>
      <c r="P293" s="16">
        <f t="shared" si="100"/>
        <v>284.99738893826003</v>
      </c>
      <c r="Q293" s="7">
        <f t="shared" si="93"/>
        <v>14.249869446913001</v>
      </c>
      <c r="R293" s="16">
        <f t="shared" si="101"/>
        <v>359.99670181674946</v>
      </c>
      <c r="S293" s="7">
        <f t="shared" si="94"/>
        <v>17.999835090837472</v>
      </c>
    </row>
    <row r="294" spans="2:19" x14ac:dyDescent="0.35">
      <c r="B294" t="s">
        <v>315</v>
      </c>
      <c r="C294" t="s">
        <v>290</v>
      </c>
      <c r="D294">
        <v>16</v>
      </c>
      <c r="E294" t="s">
        <v>21</v>
      </c>
      <c r="F294" s="19">
        <f t="shared" si="96"/>
        <v>7.2766666666666674E-2</v>
      </c>
      <c r="G294" s="5">
        <f t="shared" si="89"/>
        <v>2.6421576666666673</v>
      </c>
      <c r="J294" s="6">
        <f t="shared" si="97"/>
        <v>50.068807339449542</v>
      </c>
      <c r="K294" s="6">
        <f t="shared" si="90"/>
        <v>2.5034403669724772</v>
      </c>
      <c r="L294" s="6">
        <f t="shared" si="98"/>
        <v>83.448012232415905</v>
      </c>
      <c r="M294" s="6">
        <f t="shared" si="91"/>
        <v>4.1724006116207955</v>
      </c>
      <c r="N294" s="16">
        <f t="shared" si="99"/>
        <v>119.99890060558316</v>
      </c>
      <c r="O294" s="7">
        <f t="shared" si="92"/>
        <v>5.9999450302791582</v>
      </c>
      <c r="P294" s="16">
        <f t="shared" si="100"/>
        <v>189.99825929217337</v>
      </c>
      <c r="Q294" s="7">
        <f t="shared" si="93"/>
        <v>9.4999129646086686</v>
      </c>
      <c r="R294" s="16">
        <f t="shared" si="101"/>
        <v>239.99780121116632</v>
      </c>
      <c r="S294" s="7">
        <f t="shared" si="94"/>
        <v>11.999890060558316</v>
      </c>
    </row>
    <row r="295" spans="2:19" x14ac:dyDescent="0.35">
      <c r="B295" t="s">
        <v>316</v>
      </c>
      <c r="C295" t="s">
        <v>290</v>
      </c>
      <c r="D295">
        <v>6</v>
      </c>
      <c r="E295" t="s">
        <v>21</v>
      </c>
      <c r="F295" s="19">
        <f t="shared" si="96"/>
        <v>2.7287499999999999E-2</v>
      </c>
      <c r="G295" s="5">
        <f t="shared" si="89"/>
        <v>0.99080912500000007</v>
      </c>
      <c r="J295" s="6">
        <f t="shared" si="97"/>
        <v>200.27522935779817</v>
      </c>
      <c r="K295" s="6">
        <f t="shared" si="90"/>
        <v>10.013761467889909</v>
      </c>
      <c r="L295" s="6">
        <f t="shared" si="98"/>
        <v>333.79204892966362</v>
      </c>
      <c r="M295" s="6">
        <f t="shared" si="91"/>
        <v>16.689602446483182</v>
      </c>
      <c r="N295" s="16">
        <f t="shared" si="99"/>
        <v>479.99560242233264</v>
      </c>
      <c r="O295" s="7">
        <f t="shared" si="92"/>
        <v>23.999780121116633</v>
      </c>
      <c r="P295" s="16">
        <f t="shared" si="100"/>
        <v>759.99303716869349</v>
      </c>
      <c r="Q295" s="7">
        <f t="shared" si="93"/>
        <v>37.999651858434675</v>
      </c>
      <c r="R295" s="16">
        <f t="shared" si="101"/>
        <v>959.99120484466528</v>
      </c>
      <c r="S295" s="7">
        <f t="shared" si="94"/>
        <v>47.999560242233265</v>
      </c>
    </row>
    <row r="296" spans="2:19" x14ac:dyDescent="0.35">
      <c r="B296" t="s">
        <v>317</v>
      </c>
      <c r="C296" t="s">
        <v>91</v>
      </c>
      <c r="D296">
        <v>24</v>
      </c>
      <c r="E296" t="s">
        <v>21</v>
      </c>
      <c r="F296" s="19">
        <f t="shared" si="96"/>
        <v>0.10915</v>
      </c>
      <c r="G296" s="5">
        <f t="shared" si="89"/>
        <v>3.9632365000000003</v>
      </c>
      <c r="J296" s="6">
        <f t="shared" si="97"/>
        <v>250.3440366972477</v>
      </c>
      <c r="K296" s="6">
        <f t="shared" si="90"/>
        <v>12.517201834862385</v>
      </c>
      <c r="L296" s="6">
        <f t="shared" si="98"/>
        <v>417.24006116207948</v>
      </c>
      <c r="M296" s="6">
        <f t="shared" si="91"/>
        <v>20.862003058103973</v>
      </c>
      <c r="N296" s="16">
        <f t="shared" si="99"/>
        <v>599.99450302791581</v>
      </c>
      <c r="O296" s="7">
        <f t="shared" si="92"/>
        <v>29.99972515139579</v>
      </c>
      <c r="P296" s="16">
        <f t="shared" si="100"/>
        <v>949.99129646086681</v>
      </c>
      <c r="Q296" s="7">
        <f t="shared" si="93"/>
        <v>47.499564823043343</v>
      </c>
      <c r="R296" s="16">
        <f t="shared" si="101"/>
        <v>1199.9890060558316</v>
      </c>
      <c r="S296" s="7">
        <f t="shared" si="94"/>
        <v>59.99945030279158</v>
      </c>
    </row>
    <row r="297" spans="2:19" x14ac:dyDescent="0.35">
      <c r="B297" t="s">
        <v>318</v>
      </c>
      <c r="C297" t="s">
        <v>91</v>
      </c>
      <c r="D297">
        <v>10</v>
      </c>
      <c r="E297" t="s">
        <v>21</v>
      </c>
      <c r="F297" s="19">
        <f t="shared" si="96"/>
        <v>4.5479166666666668E-2</v>
      </c>
      <c r="G297" s="5">
        <f t="shared" si="89"/>
        <v>1.6513485416666669</v>
      </c>
      <c r="J297" s="6">
        <f t="shared" si="97"/>
        <v>250.3440366972477</v>
      </c>
      <c r="K297" s="6">
        <f t="shared" si="90"/>
        <v>12.517201834862385</v>
      </c>
      <c r="L297" s="6">
        <f t="shared" si="98"/>
        <v>417.24006116207948</v>
      </c>
      <c r="M297" s="6">
        <f t="shared" si="91"/>
        <v>20.862003058103973</v>
      </c>
      <c r="N297" s="16">
        <f t="shared" si="99"/>
        <v>599.99450302791581</v>
      </c>
      <c r="O297" s="7">
        <f t="shared" si="92"/>
        <v>29.99972515139579</v>
      </c>
      <c r="P297" s="16">
        <f t="shared" si="100"/>
        <v>949.99129646086681</v>
      </c>
      <c r="Q297" s="7">
        <f t="shared" si="93"/>
        <v>47.499564823043343</v>
      </c>
      <c r="R297" s="16">
        <f t="shared" si="101"/>
        <v>1199.9890060558316</v>
      </c>
      <c r="S297" s="7">
        <f t="shared" si="94"/>
        <v>59.99945030279158</v>
      </c>
    </row>
    <row r="298" spans="2:19" x14ac:dyDescent="0.35">
      <c r="B298" t="s">
        <v>319</v>
      </c>
      <c r="C298" t="s">
        <v>320</v>
      </c>
      <c r="D298">
        <v>50</v>
      </c>
      <c r="E298" t="s">
        <v>21</v>
      </c>
      <c r="F298" s="19">
        <f t="shared" si="96"/>
        <v>0.22739583333333332</v>
      </c>
      <c r="G298" s="5">
        <f t="shared" si="89"/>
        <v>8.2567427083333342</v>
      </c>
      <c r="J298" s="6">
        <f t="shared" si="97"/>
        <v>1001.3761467889908</v>
      </c>
      <c r="K298" s="6">
        <f t="shared" si="90"/>
        <v>50.068807339449542</v>
      </c>
      <c r="L298" s="6">
        <f t="shared" si="98"/>
        <v>1668.9602446483179</v>
      </c>
      <c r="M298" s="6">
        <f t="shared" si="91"/>
        <v>83.448012232415891</v>
      </c>
      <c r="N298" s="16">
        <f t="shared" si="99"/>
        <v>2399.9780121116632</v>
      </c>
      <c r="O298" s="7">
        <f t="shared" si="92"/>
        <v>119.99890060558316</v>
      </c>
      <c r="P298" s="16">
        <f t="shared" si="100"/>
        <v>3799.9651858434672</v>
      </c>
      <c r="Q298" s="7">
        <f t="shared" si="93"/>
        <v>189.99825929217337</v>
      </c>
      <c r="R298" s="16">
        <f t="shared" si="101"/>
        <v>4799.9560242233265</v>
      </c>
      <c r="S298" s="7">
        <f t="shared" si="94"/>
        <v>239.99780121116632</v>
      </c>
    </row>
    <row r="299" spans="2:19" x14ac:dyDescent="0.35">
      <c r="B299" t="s">
        <v>321</v>
      </c>
      <c r="C299" t="s">
        <v>320</v>
      </c>
      <c r="D299">
        <v>50</v>
      </c>
      <c r="E299" t="s">
        <v>21</v>
      </c>
      <c r="F299" s="19">
        <f t="shared" si="96"/>
        <v>0.22739583333333332</v>
      </c>
      <c r="G299" s="5">
        <f t="shared" si="89"/>
        <v>8.2567427083333342</v>
      </c>
      <c r="J299" s="6">
        <f t="shared" si="97"/>
        <v>100.13761467889908</v>
      </c>
      <c r="K299" s="6">
        <f t="shared" si="90"/>
        <v>5.0068807339449544</v>
      </c>
      <c r="L299" s="6">
        <f t="shared" si="98"/>
        <v>166.89602446483181</v>
      </c>
      <c r="M299" s="6">
        <f t="shared" si="91"/>
        <v>8.3448012232415909</v>
      </c>
      <c r="N299" s="16">
        <f t="shared" si="99"/>
        <v>239.99780121116632</v>
      </c>
      <c r="O299" s="7">
        <f t="shared" si="92"/>
        <v>11.999890060558316</v>
      </c>
      <c r="P299" s="16">
        <f t="shared" si="100"/>
        <v>379.99651858434675</v>
      </c>
      <c r="Q299" s="7">
        <f t="shared" si="93"/>
        <v>18.999825929217337</v>
      </c>
      <c r="R299" s="16">
        <f t="shared" si="101"/>
        <v>479.99560242233264</v>
      </c>
      <c r="S299" s="7">
        <f t="shared" si="94"/>
        <v>23.999780121116633</v>
      </c>
    </row>
    <row r="300" spans="2:19" x14ac:dyDescent="0.35">
      <c r="B300" t="s">
        <v>322</v>
      </c>
      <c r="C300" t="s">
        <v>320</v>
      </c>
      <c r="D300">
        <v>50</v>
      </c>
      <c r="E300" t="s">
        <v>21</v>
      </c>
      <c r="F300" s="19">
        <f t="shared" si="96"/>
        <v>0.22739583333333332</v>
      </c>
      <c r="G300" s="5">
        <f t="shared" si="89"/>
        <v>8.2567427083333342</v>
      </c>
      <c r="J300" s="6">
        <f t="shared" si="97"/>
        <v>2.002752293577982</v>
      </c>
      <c r="K300" s="6">
        <f t="shared" si="90"/>
        <v>0.1001376146788991</v>
      </c>
      <c r="L300" s="6">
        <f t="shared" si="98"/>
        <v>3.3379204892966365</v>
      </c>
      <c r="M300" s="6">
        <f t="shared" si="91"/>
        <v>0.16689602446483182</v>
      </c>
      <c r="N300" s="16">
        <f t="shared" si="99"/>
        <v>4.7999560242233272</v>
      </c>
      <c r="O300" s="7">
        <f t="shared" si="92"/>
        <v>0.23999780121116637</v>
      </c>
      <c r="P300" s="16">
        <f t="shared" si="100"/>
        <v>7.599930371686936</v>
      </c>
      <c r="Q300" s="7">
        <f t="shared" si="93"/>
        <v>0.3799965185843468</v>
      </c>
      <c r="R300" s="16">
        <f t="shared" si="101"/>
        <v>9.5999120484466545</v>
      </c>
      <c r="S300" s="7">
        <f t="shared" si="94"/>
        <v>0.47999560242233275</v>
      </c>
    </row>
    <row r="301" spans="2:19" x14ac:dyDescent="0.35">
      <c r="B301" t="s">
        <v>323</v>
      </c>
      <c r="C301" t="s">
        <v>320</v>
      </c>
      <c r="D301">
        <v>75</v>
      </c>
      <c r="E301" t="s">
        <v>21</v>
      </c>
      <c r="F301" s="19">
        <f t="shared" si="96"/>
        <v>0.34109374999999997</v>
      </c>
      <c r="G301" s="5">
        <f t="shared" si="89"/>
        <v>12.3851140625</v>
      </c>
      <c r="J301" s="6">
        <f t="shared" si="97"/>
        <v>2.002752293577982</v>
      </c>
      <c r="K301" s="6">
        <f t="shared" si="90"/>
        <v>0.1001376146788991</v>
      </c>
      <c r="L301" s="6">
        <f t="shared" si="98"/>
        <v>3.3379204892966365</v>
      </c>
      <c r="M301" s="6">
        <f t="shared" si="91"/>
        <v>0.16689602446483182</v>
      </c>
      <c r="N301" s="16">
        <f t="shared" si="99"/>
        <v>4.7999560242233272</v>
      </c>
      <c r="O301" s="7">
        <f t="shared" si="92"/>
        <v>0.23999780121116637</v>
      </c>
      <c r="P301" s="16">
        <f t="shared" si="100"/>
        <v>7.599930371686936</v>
      </c>
      <c r="Q301" s="7">
        <f t="shared" si="93"/>
        <v>0.3799965185843468</v>
      </c>
      <c r="R301" s="16">
        <f t="shared" si="101"/>
        <v>9.5999120484466545</v>
      </c>
      <c r="S301" s="7">
        <f t="shared" si="94"/>
        <v>0.47999560242233275</v>
      </c>
    </row>
    <row r="302" spans="2:19" x14ac:dyDescent="0.35">
      <c r="B302" t="s">
        <v>324</v>
      </c>
      <c r="C302" t="s">
        <v>320</v>
      </c>
      <c r="D302">
        <v>75</v>
      </c>
      <c r="E302" t="s">
        <v>21</v>
      </c>
      <c r="F302" s="19">
        <f t="shared" si="96"/>
        <v>0.34109374999999997</v>
      </c>
      <c r="G302" s="5">
        <f t="shared" si="89"/>
        <v>12.3851140625</v>
      </c>
      <c r="J302" s="6"/>
      <c r="K302" s="6"/>
      <c r="L302" s="6"/>
      <c r="M302" s="6"/>
      <c r="N302" s="16"/>
      <c r="O302" s="7"/>
      <c r="P302" s="16"/>
      <c r="Q302" s="7"/>
      <c r="R302" s="16"/>
      <c r="S302" s="7"/>
    </row>
    <row r="303" spans="2:19" x14ac:dyDescent="0.35">
      <c r="B303" t="s">
        <v>325</v>
      </c>
      <c r="C303" t="s">
        <v>320</v>
      </c>
      <c r="D303">
        <v>50</v>
      </c>
      <c r="E303" t="s">
        <v>21</v>
      </c>
      <c r="F303" s="19">
        <f t="shared" si="96"/>
        <v>0.22739583333333332</v>
      </c>
      <c r="G303" s="5">
        <f t="shared" si="89"/>
        <v>8.2567427083333342</v>
      </c>
      <c r="K303" s="6"/>
      <c r="M303" s="6"/>
      <c r="O303" s="7"/>
      <c r="Q303" s="7"/>
      <c r="S303" s="7"/>
    </row>
    <row r="304" spans="2:19" x14ac:dyDescent="0.35">
      <c r="B304" t="s">
        <v>326</v>
      </c>
      <c r="C304" t="s">
        <v>320</v>
      </c>
      <c r="D304">
        <v>200</v>
      </c>
      <c r="E304" t="s">
        <v>21</v>
      </c>
      <c r="F304" s="19">
        <f t="shared" si="96"/>
        <v>0.9095833333333333</v>
      </c>
      <c r="G304" s="5">
        <f t="shared" si="89"/>
        <v>33.026970833333337</v>
      </c>
      <c r="J304" s="6">
        <f t="shared" ref="J304:J312" si="102">+$J$1*F313</f>
        <v>500.6880733944954</v>
      </c>
      <c r="K304" s="6">
        <f t="shared" si="90"/>
        <v>25.034403669724771</v>
      </c>
      <c r="L304" s="6">
        <f t="shared" ref="L304:L312" si="103">+$L$1*F313</f>
        <v>834.48012232415897</v>
      </c>
      <c r="M304" s="6">
        <f t="shared" si="91"/>
        <v>41.724006116207946</v>
      </c>
      <c r="N304" s="16">
        <f t="shared" ref="N304:N312" si="104">+$N$1*F313</f>
        <v>1199.9890060558316</v>
      </c>
      <c r="O304" s="7">
        <f t="shared" si="92"/>
        <v>59.99945030279158</v>
      </c>
      <c r="P304" s="16">
        <f t="shared" ref="P304:P312" si="105">+$P$1*F313</f>
        <v>1899.9825929217336</v>
      </c>
      <c r="Q304" s="7">
        <f t="shared" si="93"/>
        <v>94.999129646086686</v>
      </c>
      <c r="R304" s="16">
        <f t="shared" ref="R304:R312" si="106">+$R$1*F313</f>
        <v>2399.9780121116632</v>
      </c>
      <c r="S304" s="7">
        <f t="shared" si="94"/>
        <v>119.99890060558316</v>
      </c>
    </row>
    <row r="305" spans="2:19" x14ac:dyDescent="0.35">
      <c r="B305" t="s">
        <v>327</v>
      </c>
      <c r="C305" t="s">
        <v>320</v>
      </c>
      <c r="D305">
        <v>250</v>
      </c>
      <c r="E305" t="s">
        <v>21</v>
      </c>
      <c r="F305" s="19">
        <f t="shared" si="96"/>
        <v>1.1369791666666667</v>
      </c>
      <c r="G305" s="5">
        <f t="shared" si="89"/>
        <v>41.283713541666671</v>
      </c>
      <c r="J305" s="6">
        <f t="shared" si="102"/>
        <v>400.55045871559633</v>
      </c>
      <c r="K305" s="6">
        <f t="shared" si="90"/>
        <v>20.027522935779817</v>
      </c>
      <c r="L305" s="6">
        <f t="shared" si="103"/>
        <v>667.58409785932724</v>
      </c>
      <c r="M305" s="6">
        <f t="shared" si="91"/>
        <v>33.379204892966364</v>
      </c>
      <c r="N305" s="16">
        <f t="shared" si="104"/>
        <v>959.99120484466528</v>
      </c>
      <c r="O305" s="7">
        <f t="shared" si="92"/>
        <v>47.999560242233265</v>
      </c>
      <c r="P305" s="16">
        <f t="shared" si="105"/>
        <v>1519.986074337387</v>
      </c>
      <c r="Q305" s="7">
        <f t="shared" si="93"/>
        <v>75.999303716869349</v>
      </c>
      <c r="R305" s="16">
        <f t="shared" si="106"/>
        <v>1919.9824096893306</v>
      </c>
      <c r="S305" s="7">
        <f t="shared" si="94"/>
        <v>95.99912048446653</v>
      </c>
    </row>
    <row r="306" spans="2:19" x14ac:dyDescent="0.35">
      <c r="B306" t="s">
        <v>469</v>
      </c>
      <c r="C306" t="s">
        <v>320</v>
      </c>
      <c r="D306">
        <v>250</v>
      </c>
      <c r="E306" t="s">
        <v>21</v>
      </c>
      <c r="F306" s="19">
        <f t="shared" si="96"/>
        <v>1.1369791666666667</v>
      </c>
      <c r="G306" s="5">
        <f t="shared" si="89"/>
        <v>41.283713541666671</v>
      </c>
      <c r="J306" s="6">
        <f t="shared" si="102"/>
        <v>200.27522935779817</v>
      </c>
      <c r="K306" s="6">
        <f t="shared" si="90"/>
        <v>10.013761467889909</v>
      </c>
      <c r="L306" s="6">
        <f t="shared" si="103"/>
        <v>333.79204892966362</v>
      </c>
      <c r="M306" s="6">
        <f t="shared" si="91"/>
        <v>16.689602446483182</v>
      </c>
      <c r="N306" s="16">
        <f t="shared" si="104"/>
        <v>479.99560242233264</v>
      </c>
      <c r="O306" s="7">
        <f t="shared" si="92"/>
        <v>23.999780121116633</v>
      </c>
      <c r="P306" s="16">
        <f t="shared" si="105"/>
        <v>759.99303716869349</v>
      </c>
      <c r="Q306" s="7">
        <f t="shared" si="93"/>
        <v>37.999651858434675</v>
      </c>
      <c r="R306" s="16">
        <f t="shared" si="106"/>
        <v>959.99120484466528</v>
      </c>
      <c r="S306" s="7">
        <f t="shared" si="94"/>
        <v>47.999560242233265</v>
      </c>
    </row>
    <row r="307" spans="2:19" x14ac:dyDescent="0.35">
      <c r="B307" t="s">
        <v>470</v>
      </c>
      <c r="C307" t="s">
        <v>320</v>
      </c>
      <c r="D307">
        <v>1000</v>
      </c>
      <c r="E307" t="s">
        <v>21</v>
      </c>
      <c r="F307" s="19">
        <f t="shared" si="96"/>
        <v>4.5479166666666666</v>
      </c>
      <c r="G307" s="5">
        <f t="shared" si="89"/>
        <v>165.13485416666668</v>
      </c>
      <c r="J307" s="6">
        <f t="shared" si="102"/>
        <v>100.13761467889908</v>
      </c>
      <c r="K307" s="6">
        <f t="shared" si="90"/>
        <v>5.0068807339449544</v>
      </c>
      <c r="L307" s="6">
        <f t="shared" si="103"/>
        <v>166.89602446483181</v>
      </c>
      <c r="M307" s="6">
        <f t="shared" si="91"/>
        <v>8.3448012232415909</v>
      </c>
      <c r="N307" s="16">
        <f t="shared" si="104"/>
        <v>239.99780121116632</v>
      </c>
      <c r="O307" s="7">
        <f t="shared" si="92"/>
        <v>11.999890060558316</v>
      </c>
      <c r="P307" s="16">
        <f t="shared" si="105"/>
        <v>379.99651858434675</v>
      </c>
      <c r="Q307" s="7">
        <f t="shared" si="93"/>
        <v>18.999825929217337</v>
      </c>
      <c r="R307" s="16">
        <f t="shared" si="106"/>
        <v>479.99560242233264</v>
      </c>
      <c r="S307" s="7">
        <f t="shared" si="94"/>
        <v>23.999780121116633</v>
      </c>
    </row>
    <row r="308" spans="2:19" x14ac:dyDescent="0.35">
      <c r="B308" t="s">
        <v>328</v>
      </c>
      <c r="C308" t="s">
        <v>320</v>
      </c>
      <c r="D308">
        <v>100</v>
      </c>
      <c r="E308" t="s">
        <v>21</v>
      </c>
      <c r="F308" s="19">
        <f t="shared" si="96"/>
        <v>0.45479166666666665</v>
      </c>
      <c r="G308" s="5">
        <f t="shared" si="89"/>
        <v>16.513485416666668</v>
      </c>
      <c r="J308" s="6">
        <f t="shared" si="102"/>
        <v>300.41284403669721</v>
      </c>
      <c r="K308" s="6">
        <f t="shared" si="90"/>
        <v>15.02064220183486</v>
      </c>
      <c r="L308" s="6">
        <f t="shared" si="103"/>
        <v>500.6880733944954</v>
      </c>
      <c r="M308" s="6">
        <f t="shared" si="91"/>
        <v>25.034403669724771</v>
      </c>
      <c r="N308" s="16">
        <f t="shared" si="104"/>
        <v>719.99340363349893</v>
      </c>
      <c r="O308" s="7">
        <f t="shared" si="92"/>
        <v>35.999670181674944</v>
      </c>
      <c r="P308" s="16">
        <f t="shared" si="105"/>
        <v>1139.9895557530401</v>
      </c>
      <c r="Q308" s="7">
        <f t="shared" si="93"/>
        <v>56.999477787652005</v>
      </c>
      <c r="R308" s="16">
        <f t="shared" si="106"/>
        <v>1439.9868072669979</v>
      </c>
      <c r="S308" s="7">
        <f t="shared" si="94"/>
        <v>71.999340363349887</v>
      </c>
    </row>
    <row r="309" spans="2:19" x14ac:dyDescent="0.35">
      <c r="B309" t="s">
        <v>329</v>
      </c>
      <c r="C309" t="s">
        <v>330</v>
      </c>
      <c r="D309">
        <v>2</v>
      </c>
      <c r="E309" t="s">
        <v>21</v>
      </c>
      <c r="F309" s="19">
        <f t="shared" si="96"/>
        <v>9.0958333333333342E-3</v>
      </c>
      <c r="G309" s="5">
        <f t="shared" si="89"/>
        <v>0.33026970833333341</v>
      </c>
      <c r="J309" s="6">
        <f t="shared" si="102"/>
        <v>500.6880733944954</v>
      </c>
      <c r="K309" s="6">
        <f t="shared" si="90"/>
        <v>25.034403669724771</v>
      </c>
      <c r="L309" s="6">
        <f t="shared" si="103"/>
        <v>834.48012232415897</v>
      </c>
      <c r="M309" s="6">
        <f t="shared" si="91"/>
        <v>41.724006116207946</v>
      </c>
      <c r="N309" s="16">
        <f t="shared" si="104"/>
        <v>1199.9890060558316</v>
      </c>
      <c r="O309" s="7">
        <f t="shared" si="92"/>
        <v>59.99945030279158</v>
      </c>
      <c r="P309" s="16">
        <f t="shared" si="105"/>
        <v>1899.9825929217336</v>
      </c>
      <c r="Q309" s="7">
        <f t="shared" si="93"/>
        <v>94.999129646086686</v>
      </c>
      <c r="R309" s="16">
        <f t="shared" si="106"/>
        <v>2399.9780121116632</v>
      </c>
      <c r="S309" s="7">
        <f t="shared" si="94"/>
        <v>119.99890060558316</v>
      </c>
    </row>
    <row r="310" spans="2:19" x14ac:dyDescent="0.35">
      <c r="B310" t="s">
        <v>331</v>
      </c>
      <c r="C310" t="s">
        <v>330</v>
      </c>
      <c r="D310">
        <v>2</v>
      </c>
      <c r="E310" t="s">
        <v>21</v>
      </c>
      <c r="F310" s="19">
        <f t="shared" si="96"/>
        <v>9.0958333333333342E-3</v>
      </c>
      <c r="G310" s="5">
        <f t="shared" si="89"/>
        <v>0.33026970833333341</v>
      </c>
      <c r="J310" s="6">
        <f t="shared" si="102"/>
        <v>751.03211009174311</v>
      </c>
      <c r="K310" s="6">
        <f t="shared" si="90"/>
        <v>37.551605504587158</v>
      </c>
      <c r="L310" s="6">
        <f t="shared" si="103"/>
        <v>1251.7201834862385</v>
      </c>
      <c r="M310" s="6">
        <f t="shared" si="91"/>
        <v>62.586009174311926</v>
      </c>
      <c r="N310" s="16">
        <f t="shared" si="104"/>
        <v>1799.9835090837473</v>
      </c>
      <c r="O310" s="7">
        <f t="shared" si="92"/>
        <v>89.999175454187366</v>
      </c>
      <c r="P310" s="16">
        <f t="shared" si="105"/>
        <v>2849.9738893826002</v>
      </c>
      <c r="Q310" s="7">
        <f t="shared" si="93"/>
        <v>142.49869446913002</v>
      </c>
      <c r="R310" s="16">
        <f t="shared" si="106"/>
        <v>3599.9670181674946</v>
      </c>
      <c r="S310" s="7">
        <f t="shared" si="94"/>
        <v>179.99835090837473</v>
      </c>
    </row>
    <row r="311" spans="2:19" ht="15" thickBot="1" x14ac:dyDescent="0.4">
      <c r="F311" s="19"/>
      <c r="J311" s="6">
        <f t="shared" si="102"/>
        <v>600.82568807339442</v>
      </c>
      <c r="K311" s="6">
        <f t="shared" si="90"/>
        <v>30.041284403669721</v>
      </c>
      <c r="L311" s="6">
        <f t="shared" si="103"/>
        <v>1001.3761467889908</v>
      </c>
      <c r="M311" s="6">
        <f t="shared" si="91"/>
        <v>50.068807339449542</v>
      </c>
      <c r="N311" s="16">
        <f t="shared" si="104"/>
        <v>1439.9868072669979</v>
      </c>
      <c r="O311" s="7">
        <f t="shared" si="92"/>
        <v>71.999340363349887</v>
      </c>
      <c r="P311" s="16">
        <f t="shared" si="105"/>
        <v>2279.9791115060802</v>
      </c>
      <c r="Q311" s="7">
        <f t="shared" si="93"/>
        <v>113.99895557530401</v>
      </c>
      <c r="R311" s="16">
        <f t="shared" si="106"/>
        <v>2879.9736145339957</v>
      </c>
      <c r="S311" s="7">
        <f t="shared" si="94"/>
        <v>143.99868072669977</v>
      </c>
    </row>
    <row r="312" spans="2:19" ht="15" thickBot="1" x14ac:dyDescent="0.4">
      <c r="B312" s="2" t="s">
        <v>332</v>
      </c>
      <c r="F312" s="19"/>
      <c r="J312" s="6">
        <f t="shared" si="102"/>
        <v>300.41284403669721</v>
      </c>
      <c r="K312" s="6">
        <f t="shared" si="90"/>
        <v>15.02064220183486</v>
      </c>
      <c r="L312" s="6">
        <f t="shared" si="103"/>
        <v>500.6880733944954</v>
      </c>
      <c r="M312" s="6">
        <f t="shared" si="91"/>
        <v>25.034403669724771</v>
      </c>
      <c r="N312" s="16">
        <f t="shared" si="104"/>
        <v>719.99340363349893</v>
      </c>
      <c r="O312" s="7">
        <f t="shared" si="92"/>
        <v>35.999670181674944</v>
      </c>
      <c r="P312" s="16">
        <f t="shared" si="105"/>
        <v>1139.9895557530401</v>
      </c>
      <c r="Q312" s="7">
        <f t="shared" si="93"/>
        <v>56.999477787652005</v>
      </c>
      <c r="R312" s="16">
        <f t="shared" si="106"/>
        <v>1439.9868072669979</v>
      </c>
      <c r="S312" s="7">
        <f t="shared" si="94"/>
        <v>71.999340363349887</v>
      </c>
    </row>
    <row r="313" spans="2:19" x14ac:dyDescent="0.35">
      <c r="B313" t="s">
        <v>333</v>
      </c>
      <c r="C313" t="s">
        <v>290</v>
      </c>
      <c r="D313">
        <v>500</v>
      </c>
      <c r="E313" t="s">
        <v>21</v>
      </c>
      <c r="F313" s="19">
        <f t="shared" ref="F313:F321" si="107">+D313/72000*$C$1</f>
        <v>2.2739583333333333</v>
      </c>
      <c r="G313" s="5">
        <f t="shared" si="89"/>
        <v>82.567427083333342</v>
      </c>
      <c r="J313" s="6">
        <f t="shared" ref="J313:J322" si="108">+$J$1*F326</f>
        <v>20.027522935779817</v>
      </c>
      <c r="K313" s="6">
        <f t="shared" si="90"/>
        <v>1.0013761467889908</v>
      </c>
      <c r="L313" s="6">
        <f t="shared" ref="L313:L322" si="109">+$L$1*F326</f>
        <v>33.379204892966364</v>
      </c>
      <c r="M313" s="6">
        <f t="shared" si="91"/>
        <v>1.6689602446483183</v>
      </c>
      <c r="N313" s="16">
        <f t="shared" ref="N313:N322" si="110">+$N$1*F326</f>
        <v>47.999560242233272</v>
      </c>
      <c r="O313" s="7">
        <f t="shared" si="92"/>
        <v>2.3999780121116636</v>
      </c>
      <c r="P313" s="16">
        <f t="shared" ref="P313:P322" si="111">+$P$1*F326</f>
        <v>75.999303716869349</v>
      </c>
      <c r="Q313" s="7">
        <f t="shared" si="93"/>
        <v>3.7999651858434675</v>
      </c>
      <c r="R313" s="16">
        <f t="shared" ref="R313:R322" si="112">+$R$1*F326</f>
        <v>95.999120484466545</v>
      </c>
      <c r="S313" s="7">
        <f t="shared" si="94"/>
        <v>4.7999560242233272</v>
      </c>
    </row>
    <row r="314" spans="2:19" x14ac:dyDescent="0.35">
      <c r="B314" t="s">
        <v>334</v>
      </c>
      <c r="C314" t="s">
        <v>290</v>
      </c>
      <c r="D314">
        <v>400</v>
      </c>
      <c r="E314" t="s">
        <v>21</v>
      </c>
      <c r="F314" s="19">
        <f t="shared" si="107"/>
        <v>1.8191666666666666</v>
      </c>
      <c r="G314" s="5">
        <f t="shared" si="89"/>
        <v>66.053941666666674</v>
      </c>
      <c r="J314" s="6">
        <f t="shared" si="108"/>
        <v>30.041284403669728</v>
      </c>
      <c r="K314" s="6">
        <f t="shared" si="90"/>
        <v>1.5020642201834864</v>
      </c>
      <c r="L314" s="6">
        <f t="shared" si="109"/>
        <v>50.068807339449549</v>
      </c>
      <c r="M314" s="6">
        <f t="shared" si="91"/>
        <v>2.5034403669724776</v>
      </c>
      <c r="N314" s="16">
        <f t="shared" si="110"/>
        <v>71.999340363349916</v>
      </c>
      <c r="O314" s="7">
        <f t="shared" si="92"/>
        <v>3.5999670181674959</v>
      </c>
      <c r="P314" s="16">
        <f t="shared" si="111"/>
        <v>113.99895557530404</v>
      </c>
      <c r="Q314" s="7">
        <f t="shared" si="93"/>
        <v>5.6999477787652015</v>
      </c>
      <c r="R314" s="16">
        <f t="shared" si="112"/>
        <v>143.99868072669983</v>
      </c>
      <c r="S314" s="7">
        <f t="shared" si="94"/>
        <v>7.1999340363349917</v>
      </c>
    </row>
    <row r="315" spans="2:19" x14ac:dyDescent="0.35">
      <c r="B315" t="s">
        <v>335</v>
      </c>
      <c r="C315" t="s">
        <v>290</v>
      </c>
      <c r="D315">
        <v>200</v>
      </c>
      <c r="E315" t="s">
        <v>21</v>
      </c>
      <c r="F315" s="19">
        <f t="shared" si="107"/>
        <v>0.9095833333333333</v>
      </c>
      <c r="G315" s="5">
        <f t="shared" si="89"/>
        <v>33.026970833333337</v>
      </c>
      <c r="J315" s="6">
        <f t="shared" si="108"/>
        <v>40.055045871559635</v>
      </c>
      <c r="K315" s="6">
        <f t="shared" si="90"/>
        <v>2.0027522935779816</v>
      </c>
      <c r="L315" s="6">
        <f t="shared" si="109"/>
        <v>66.758409785932727</v>
      </c>
      <c r="M315" s="6">
        <f t="shared" si="91"/>
        <v>3.3379204892966365</v>
      </c>
      <c r="N315" s="16">
        <f t="shared" si="110"/>
        <v>95.999120484466545</v>
      </c>
      <c r="O315" s="7">
        <f t="shared" si="92"/>
        <v>4.7999560242233272</v>
      </c>
      <c r="P315" s="16">
        <f t="shared" si="111"/>
        <v>151.9986074337387</v>
      </c>
      <c r="Q315" s="7">
        <f t="shared" si="93"/>
        <v>7.5999303716869351</v>
      </c>
      <c r="R315" s="16">
        <f t="shared" si="112"/>
        <v>191.99824096893309</v>
      </c>
      <c r="S315" s="7">
        <f t="shared" si="94"/>
        <v>9.5999120484466545</v>
      </c>
    </row>
    <row r="316" spans="2:19" x14ac:dyDescent="0.35">
      <c r="B316" t="s">
        <v>336</v>
      </c>
      <c r="C316" t="s">
        <v>290</v>
      </c>
      <c r="D316">
        <v>100</v>
      </c>
      <c r="E316" t="s">
        <v>21</v>
      </c>
      <c r="F316" s="19">
        <f t="shared" si="107"/>
        <v>0.45479166666666665</v>
      </c>
      <c r="G316" s="5">
        <f t="shared" si="89"/>
        <v>16.513485416666668</v>
      </c>
      <c r="J316" s="6">
        <f t="shared" si="108"/>
        <v>50.068807339449542</v>
      </c>
      <c r="K316" s="6">
        <f t="shared" si="90"/>
        <v>2.5034403669724772</v>
      </c>
      <c r="L316" s="6">
        <f t="shared" si="109"/>
        <v>83.448012232415905</v>
      </c>
      <c r="M316" s="6">
        <f t="shared" si="91"/>
        <v>4.1724006116207955</v>
      </c>
      <c r="N316" s="16">
        <f t="shared" si="110"/>
        <v>119.99890060558316</v>
      </c>
      <c r="O316" s="7">
        <f t="shared" si="92"/>
        <v>5.9999450302791582</v>
      </c>
      <c r="P316" s="16">
        <f t="shared" si="111"/>
        <v>189.99825929217337</v>
      </c>
      <c r="Q316" s="7">
        <f t="shared" si="93"/>
        <v>9.4999129646086686</v>
      </c>
      <c r="R316" s="16">
        <f t="shared" si="112"/>
        <v>239.99780121116632</v>
      </c>
      <c r="S316" s="7">
        <f t="shared" si="94"/>
        <v>11.999890060558316</v>
      </c>
    </row>
    <row r="317" spans="2:19" x14ac:dyDescent="0.35">
      <c r="B317" t="s">
        <v>337</v>
      </c>
      <c r="C317" t="s">
        <v>290</v>
      </c>
      <c r="D317">
        <v>300</v>
      </c>
      <c r="E317" t="s">
        <v>21</v>
      </c>
      <c r="F317" s="19">
        <f t="shared" si="107"/>
        <v>1.3643749999999999</v>
      </c>
      <c r="G317" s="5">
        <f t="shared" si="89"/>
        <v>49.540456249999998</v>
      </c>
      <c r="J317" s="6">
        <f t="shared" si="108"/>
        <v>100.13761467889908</v>
      </c>
      <c r="K317" s="6">
        <f t="shared" si="90"/>
        <v>5.0068807339449544</v>
      </c>
      <c r="L317" s="6">
        <f t="shared" si="109"/>
        <v>166.89602446483181</v>
      </c>
      <c r="M317" s="6">
        <f t="shared" si="91"/>
        <v>8.3448012232415909</v>
      </c>
      <c r="N317" s="16">
        <f t="shared" si="110"/>
        <v>239.99780121116632</v>
      </c>
      <c r="O317" s="7">
        <f t="shared" si="92"/>
        <v>11.999890060558316</v>
      </c>
      <c r="P317" s="16">
        <f t="shared" si="111"/>
        <v>379.99651858434675</v>
      </c>
      <c r="Q317" s="7">
        <f t="shared" si="93"/>
        <v>18.999825929217337</v>
      </c>
      <c r="R317" s="16">
        <f t="shared" si="112"/>
        <v>479.99560242233264</v>
      </c>
      <c r="S317" s="7">
        <f t="shared" si="94"/>
        <v>23.999780121116633</v>
      </c>
    </row>
    <row r="318" spans="2:19" x14ac:dyDescent="0.35">
      <c r="B318" t="s">
        <v>338</v>
      </c>
      <c r="C318" t="s">
        <v>91</v>
      </c>
      <c r="D318">
        <v>500</v>
      </c>
      <c r="E318" t="s">
        <v>21</v>
      </c>
      <c r="F318" s="19">
        <f t="shared" si="107"/>
        <v>2.2739583333333333</v>
      </c>
      <c r="G318" s="5">
        <f t="shared" si="89"/>
        <v>82.567427083333342</v>
      </c>
      <c r="J318" s="6">
        <f t="shared" si="108"/>
        <v>200.27522935779817</v>
      </c>
      <c r="K318" s="6">
        <f t="shared" si="90"/>
        <v>10.013761467889909</v>
      </c>
      <c r="L318" s="6">
        <f t="shared" si="109"/>
        <v>333.79204892966362</v>
      </c>
      <c r="M318" s="6">
        <f t="shared" si="91"/>
        <v>16.689602446483182</v>
      </c>
      <c r="N318" s="16">
        <f t="shared" si="110"/>
        <v>479.99560242233264</v>
      </c>
      <c r="O318" s="7">
        <f t="shared" si="92"/>
        <v>23.999780121116633</v>
      </c>
      <c r="P318" s="16">
        <f t="shared" si="111"/>
        <v>759.99303716869349</v>
      </c>
      <c r="Q318" s="7">
        <f t="shared" si="93"/>
        <v>37.999651858434675</v>
      </c>
      <c r="R318" s="16">
        <f t="shared" si="112"/>
        <v>959.99120484466528</v>
      </c>
      <c r="S318" s="7">
        <f t="shared" si="94"/>
        <v>47.999560242233265</v>
      </c>
    </row>
    <row r="319" spans="2:19" x14ac:dyDescent="0.35">
      <c r="B319" t="s">
        <v>339</v>
      </c>
      <c r="C319" t="s">
        <v>91</v>
      </c>
      <c r="D319">
        <v>750</v>
      </c>
      <c r="E319" t="s">
        <v>21</v>
      </c>
      <c r="F319" s="19">
        <f t="shared" si="107"/>
        <v>3.4109374999999997</v>
      </c>
      <c r="G319" s="5">
        <f t="shared" si="89"/>
        <v>123.851140625</v>
      </c>
      <c r="J319" s="6">
        <f t="shared" si="108"/>
        <v>10.013761467889909</v>
      </c>
      <c r="K319" s="6">
        <f t="shared" si="90"/>
        <v>0.50068807339449539</v>
      </c>
      <c r="L319" s="6">
        <f t="shared" si="109"/>
        <v>16.689602446483182</v>
      </c>
      <c r="M319" s="6">
        <f t="shared" si="91"/>
        <v>0.83448012232415913</v>
      </c>
      <c r="N319" s="16">
        <f t="shared" si="110"/>
        <v>23.999780121116636</v>
      </c>
      <c r="O319" s="7">
        <f t="shared" si="92"/>
        <v>1.1999890060558318</v>
      </c>
      <c r="P319" s="16">
        <f t="shared" si="111"/>
        <v>37.999651858434675</v>
      </c>
      <c r="Q319" s="7">
        <f t="shared" si="93"/>
        <v>1.8999825929217338</v>
      </c>
      <c r="R319" s="16">
        <f t="shared" si="112"/>
        <v>47.999560242233272</v>
      </c>
      <c r="S319" s="7">
        <f t="shared" si="94"/>
        <v>2.3999780121116636</v>
      </c>
    </row>
    <row r="320" spans="2:19" x14ac:dyDescent="0.35">
      <c r="B320" t="s">
        <v>340</v>
      </c>
      <c r="C320" t="s">
        <v>91</v>
      </c>
      <c r="D320">
        <v>600</v>
      </c>
      <c r="E320" t="s">
        <v>21</v>
      </c>
      <c r="F320" s="19">
        <f t="shared" si="107"/>
        <v>2.7287499999999998</v>
      </c>
      <c r="G320" s="5">
        <f t="shared" si="89"/>
        <v>99.080912499999997</v>
      </c>
      <c r="J320" s="6">
        <f t="shared" si="108"/>
        <v>16.022018348623856</v>
      </c>
      <c r="K320" s="6">
        <f t="shared" si="90"/>
        <v>0.80110091743119283</v>
      </c>
      <c r="L320" s="6">
        <f t="shared" si="109"/>
        <v>26.703363914373092</v>
      </c>
      <c r="M320" s="6">
        <f t="shared" si="91"/>
        <v>1.3351681957186545</v>
      </c>
      <c r="N320" s="16">
        <f t="shared" si="110"/>
        <v>38.399648193786618</v>
      </c>
      <c r="O320" s="7">
        <f t="shared" si="92"/>
        <v>1.919982409689331</v>
      </c>
      <c r="P320" s="16">
        <f t="shared" si="111"/>
        <v>60.799442973495488</v>
      </c>
      <c r="Q320" s="7">
        <f t="shared" si="93"/>
        <v>3.0399721486747744</v>
      </c>
      <c r="R320" s="16">
        <f t="shared" si="112"/>
        <v>76.799296387573236</v>
      </c>
      <c r="S320" s="7">
        <f t="shared" si="94"/>
        <v>3.839964819378662</v>
      </c>
    </row>
    <row r="321" spans="2:19" x14ac:dyDescent="0.35">
      <c r="B321" t="s">
        <v>341</v>
      </c>
      <c r="C321" t="s">
        <v>91</v>
      </c>
      <c r="D321">
        <v>300</v>
      </c>
      <c r="E321" t="s">
        <v>21</v>
      </c>
      <c r="F321" s="19">
        <f t="shared" si="107"/>
        <v>1.3643749999999999</v>
      </c>
      <c r="G321" s="5">
        <f t="shared" si="89"/>
        <v>49.540456249999998</v>
      </c>
      <c r="J321" s="6">
        <f t="shared" si="108"/>
        <v>40.055045871559635</v>
      </c>
      <c r="K321" s="6">
        <f t="shared" si="90"/>
        <v>2.0027522935779816</v>
      </c>
      <c r="L321" s="6">
        <f t="shared" si="109"/>
        <v>66.758409785932727</v>
      </c>
      <c r="M321" s="6">
        <f t="shared" si="91"/>
        <v>3.3379204892966365</v>
      </c>
      <c r="N321" s="16">
        <f t="shared" si="110"/>
        <v>95.999120484466545</v>
      </c>
      <c r="O321" s="7">
        <f t="shared" si="92"/>
        <v>4.7999560242233272</v>
      </c>
      <c r="P321" s="16">
        <f t="shared" si="111"/>
        <v>151.9986074337387</v>
      </c>
      <c r="Q321" s="7">
        <f t="shared" si="93"/>
        <v>7.5999303716869351</v>
      </c>
      <c r="R321" s="16">
        <f t="shared" si="112"/>
        <v>191.99824096893309</v>
      </c>
      <c r="S321" s="7">
        <f t="shared" si="94"/>
        <v>9.5999120484466545</v>
      </c>
    </row>
    <row r="322" spans="2:19" x14ac:dyDescent="0.35">
      <c r="J322" s="6">
        <f t="shared" si="108"/>
        <v>60.082568807339456</v>
      </c>
      <c r="K322" s="6">
        <f t="shared" si="90"/>
        <v>3.0041284403669728</v>
      </c>
      <c r="L322" s="6">
        <f t="shared" si="109"/>
        <v>100.1376146788991</v>
      </c>
      <c r="M322" s="6">
        <f t="shared" si="91"/>
        <v>5.0068807339449553</v>
      </c>
      <c r="N322" s="16">
        <f t="shared" si="110"/>
        <v>143.99868072669983</v>
      </c>
      <c r="O322" s="7">
        <f t="shared" si="92"/>
        <v>7.1999340363349917</v>
      </c>
      <c r="P322" s="16">
        <f t="shared" si="111"/>
        <v>227.99791115060808</v>
      </c>
      <c r="Q322" s="7">
        <f t="shared" si="93"/>
        <v>11.399895557530403</v>
      </c>
      <c r="R322" s="16">
        <f t="shared" si="112"/>
        <v>287.99736145339966</v>
      </c>
      <c r="S322" s="7">
        <f t="shared" si="94"/>
        <v>14.399868072669983</v>
      </c>
    </row>
    <row r="323" spans="2:19" x14ac:dyDescent="0.35">
      <c r="F323" s="19"/>
      <c r="J323" s="6"/>
      <c r="K323" s="6"/>
      <c r="L323" s="6"/>
      <c r="M323" s="6"/>
      <c r="N323" s="16"/>
      <c r="O323" s="7"/>
      <c r="P323" s="16"/>
      <c r="Q323" s="7"/>
      <c r="R323" s="16"/>
      <c r="S323" s="7"/>
    </row>
    <row r="324" spans="2:19" ht="15" thickBot="1" x14ac:dyDescent="0.4">
      <c r="J324" s="6">
        <f t="shared" ref="J324:J344" si="113">+$J$1*F336</f>
        <v>10.013761467889909</v>
      </c>
      <c r="K324" s="6">
        <f t="shared" si="90"/>
        <v>0.50068807339449539</v>
      </c>
      <c r="L324" s="6">
        <f t="shared" ref="L324:L344" si="114">+$L$1*F336</f>
        <v>16.689602446483182</v>
      </c>
      <c r="M324" s="6">
        <f t="shared" si="91"/>
        <v>0.83448012232415913</v>
      </c>
      <c r="N324" s="16">
        <f t="shared" ref="N324:N344" si="115">+$N$1*F336</f>
        <v>23.999780121116636</v>
      </c>
      <c r="O324" s="7">
        <f t="shared" si="92"/>
        <v>1.1999890060558318</v>
      </c>
      <c r="P324" s="16">
        <f t="shared" ref="P324:P344" si="116">+$P$1*F336</f>
        <v>37.999651858434675</v>
      </c>
      <c r="Q324" s="7">
        <f t="shared" si="93"/>
        <v>1.8999825929217338</v>
      </c>
      <c r="R324" s="16">
        <f t="shared" ref="R324:R344" si="117">+$R$1*F336</f>
        <v>47.999560242233272</v>
      </c>
      <c r="S324" s="7">
        <f t="shared" si="94"/>
        <v>2.3999780121116636</v>
      </c>
    </row>
    <row r="325" spans="2:19" ht="15" thickBot="1" x14ac:dyDescent="0.4">
      <c r="B325" s="2" t="s">
        <v>429</v>
      </c>
      <c r="J325" s="6">
        <f t="shared" si="113"/>
        <v>15.020642201834864</v>
      </c>
      <c r="K325" s="6">
        <f t="shared" si="90"/>
        <v>0.7510321100917432</v>
      </c>
      <c r="L325" s="6">
        <f t="shared" si="114"/>
        <v>25.034403669724774</v>
      </c>
      <c r="M325" s="6">
        <f t="shared" si="91"/>
        <v>1.2517201834862388</v>
      </c>
      <c r="N325" s="16">
        <f t="shared" si="115"/>
        <v>35.999670181674958</v>
      </c>
      <c r="O325" s="7">
        <f t="shared" si="92"/>
        <v>1.7999835090837479</v>
      </c>
      <c r="P325" s="16">
        <f t="shared" si="116"/>
        <v>56.999477787652019</v>
      </c>
      <c r="Q325" s="7">
        <f t="shared" si="93"/>
        <v>2.8499738893826008</v>
      </c>
      <c r="R325" s="16">
        <f t="shared" si="117"/>
        <v>71.999340363349916</v>
      </c>
      <c r="S325" s="7">
        <f t="shared" si="94"/>
        <v>3.5999670181674959</v>
      </c>
    </row>
    <row r="326" spans="2:19" x14ac:dyDescent="0.35">
      <c r="B326" t="s">
        <v>342</v>
      </c>
      <c r="C326" t="s">
        <v>290</v>
      </c>
      <c r="D326">
        <v>20</v>
      </c>
      <c r="E326" t="s">
        <v>21</v>
      </c>
      <c r="F326" s="19">
        <f t="shared" ref="F326:F356" si="118">+D326/72000*$C$1</f>
        <v>9.0958333333333335E-2</v>
      </c>
      <c r="G326" s="5">
        <f t="shared" si="89"/>
        <v>3.3026970833333338</v>
      </c>
      <c r="J326" s="6">
        <f t="shared" si="113"/>
        <v>75.103211009174302</v>
      </c>
      <c r="K326" s="6">
        <f t="shared" si="90"/>
        <v>3.7551605504587151</v>
      </c>
      <c r="L326" s="6">
        <f t="shared" si="114"/>
        <v>125.17201834862385</v>
      </c>
      <c r="M326" s="6">
        <f t="shared" si="91"/>
        <v>6.2586009174311927</v>
      </c>
      <c r="N326" s="16">
        <f t="shared" si="115"/>
        <v>179.99835090837473</v>
      </c>
      <c r="O326" s="7">
        <f t="shared" si="92"/>
        <v>8.9999175454187359</v>
      </c>
      <c r="P326" s="16">
        <f t="shared" si="116"/>
        <v>284.99738893826003</v>
      </c>
      <c r="Q326" s="7">
        <f t="shared" si="93"/>
        <v>14.249869446913001</v>
      </c>
      <c r="R326" s="16">
        <f t="shared" si="117"/>
        <v>359.99670181674946</v>
      </c>
      <c r="S326" s="7">
        <f t="shared" si="94"/>
        <v>17.999835090837472</v>
      </c>
    </row>
    <row r="327" spans="2:19" x14ac:dyDescent="0.35">
      <c r="B327" t="s">
        <v>343</v>
      </c>
      <c r="C327" t="s">
        <v>290</v>
      </c>
      <c r="D327">
        <v>30</v>
      </c>
      <c r="E327" t="s">
        <v>21</v>
      </c>
      <c r="F327" s="19">
        <f t="shared" si="118"/>
        <v>0.13643750000000002</v>
      </c>
      <c r="G327" s="5">
        <f t="shared" si="89"/>
        <v>4.9540456250000009</v>
      </c>
      <c r="J327" s="6">
        <f t="shared" si="113"/>
        <v>100.13761467889908</v>
      </c>
      <c r="K327" s="6">
        <f t="shared" si="90"/>
        <v>5.0068807339449544</v>
      </c>
      <c r="L327" s="6">
        <f t="shared" si="114"/>
        <v>166.89602446483181</v>
      </c>
      <c r="M327" s="6">
        <f t="shared" si="91"/>
        <v>8.3448012232415909</v>
      </c>
      <c r="N327" s="16">
        <f t="shared" si="115"/>
        <v>239.99780121116632</v>
      </c>
      <c r="O327" s="7">
        <f t="shared" si="92"/>
        <v>11.999890060558316</v>
      </c>
      <c r="P327" s="16">
        <f t="shared" si="116"/>
        <v>379.99651858434675</v>
      </c>
      <c r="Q327" s="7">
        <f t="shared" si="93"/>
        <v>18.999825929217337</v>
      </c>
      <c r="R327" s="16">
        <f t="shared" si="117"/>
        <v>479.99560242233264</v>
      </c>
      <c r="S327" s="7">
        <f t="shared" si="94"/>
        <v>23.999780121116633</v>
      </c>
    </row>
    <row r="328" spans="2:19" x14ac:dyDescent="0.35">
      <c r="B328" t="s">
        <v>344</v>
      </c>
      <c r="C328" t="s">
        <v>290</v>
      </c>
      <c r="D328">
        <v>40</v>
      </c>
      <c r="E328" t="s">
        <v>21</v>
      </c>
      <c r="F328" s="19">
        <f t="shared" si="118"/>
        <v>0.18191666666666667</v>
      </c>
      <c r="G328" s="5">
        <f t="shared" si="89"/>
        <v>6.6053941666666676</v>
      </c>
      <c r="J328" s="6">
        <f t="shared" si="113"/>
        <v>20.027522935779817</v>
      </c>
      <c r="K328" s="6">
        <f t="shared" si="90"/>
        <v>1.0013761467889908</v>
      </c>
      <c r="L328" s="6">
        <f t="shared" si="114"/>
        <v>33.379204892966364</v>
      </c>
      <c r="M328" s="6">
        <f t="shared" si="91"/>
        <v>1.6689602446483183</v>
      </c>
      <c r="N328" s="16">
        <f t="shared" si="115"/>
        <v>47.999560242233272</v>
      </c>
      <c r="O328" s="7">
        <f t="shared" si="92"/>
        <v>2.3999780121116636</v>
      </c>
      <c r="P328" s="16">
        <f t="shared" si="116"/>
        <v>75.999303716869349</v>
      </c>
      <c r="Q328" s="7">
        <f t="shared" si="93"/>
        <v>3.7999651858434675</v>
      </c>
      <c r="R328" s="16">
        <f t="shared" si="117"/>
        <v>95.999120484466545</v>
      </c>
      <c r="S328" s="7">
        <f t="shared" si="94"/>
        <v>4.7999560242233272</v>
      </c>
    </row>
    <row r="329" spans="2:19" x14ac:dyDescent="0.35">
      <c r="B329" t="s">
        <v>345</v>
      </c>
      <c r="C329" t="s">
        <v>290</v>
      </c>
      <c r="D329">
        <v>50</v>
      </c>
      <c r="E329" t="s">
        <v>21</v>
      </c>
      <c r="F329" s="19">
        <f t="shared" si="118"/>
        <v>0.22739583333333332</v>
      </c>
      <c r="G329" s="5">
        <f t="shared" ref="G329:G392" si="119">$G$1*F329</f>
        <v>8.2567427083333342</v>
      </c>
      <c r="J329" s="6">
        <f t="shared" si="113"/>
        <v>30.041284403669728</v>
      </c>
      <c r="K329" s="6">
        <f t="shared" si="90"/>
        <v>1.5020642201834864</v>
      </c>
      <c r="L329" s="6">
        <f t="shared" si="114"/>
        <v>50.068807339449549</v>
      </c>
      <c r="M329" s="6">
        <f t="shared" si="91"/>
        <v>2.5034403669724776</v>
      </c>
      <c r="N329" s="16">
        <f t="shared" si="115"/>
        <v>71.999340363349916</v>
      </c>
      <c r="O329" s="7">
        <f t="shared" si="92"/>
        <v>3.5999670181674959</v>
      </c>
      <c r="P329" s="16">
        <f t="shared" si="116"/>
        <v>113.99895557530404</v>
      </c>
      <c r="Q329" s="7">
        <f t="shared" si="93"/>
        <v>5.6999477787652015</v>
      </c>
      <c r="R329" s="16">
        <f t="shared" si="117"/>
        <v>143.99868072669983</v>
      </c>
      <c r="S329" s="7">
        <f t="shared" si="94"/>
        <v>7.1999340363349917</v>
      </c>
    </row>
    <row r="330" spans="2:19" x14ac:dyDescent="0.35">
      <c r="B330" t="s">
        <v>346</v>
      </c>
      <c r="C330" t="s">
        <v>91</v>
      </c>
      <c r="D330">
        <v>100</v>
      </c>
      <c r="E330" t="s">
        <v>21</v>
      </c>
      <c r="F330" s="19">
        <f t="shared" si="118"/>
        <v>0.45479166666666665</v>
      </c>
      <c r="G330" s="5">
        <f t="shared" si="119"/>
        <v>16.513485416666668</v>
      </c>
      <c r="J330" s="6">
        <f t="shared" si="113"/>
        <v>25.034403669724771</v>
      </c>
      <c r="K330" s="6">
        <f t="shared" si="90"/>
        <v>1.2517201834862386</v>
      </c>
      <c r="L330" s="6">
        <f t="shared" si="114"/>
        <v>41.724006116207953</v>
      </c>
      <c r="M330" s="6">
        <f t="shared" si="91"/>
        <v>2.0862003058103977</v>
      </c>
      <c r="N330" s="16">
        <f t="shared" si="115"/>
        <v>59.99945030279158</v>
      </c>
      <c r="O330" s="7">
        <f t="shared" si="92"/>
        <v>2.9999725151395791</v>
      </c>
      <c r="P330" s="16">
        <f t="shared" si="116"/>
        <v>94.999129646086686</v>
      </c>
      <c r="Q330" s="7">
        <f t="shared" si="93"/>
        <v>4.7499564823043343</v>
      </c>
      <c r="R330" s="16">
        <f t="shared" si="117"/>
        <v>119.99890060558316</v>
      </c>
      <c r="S330" s="7">
        <f t="shared" si="94"/>
        <v>5.9999450302791582</v>
      </c>
    </row>
    <row r="331" spans="2:19" x14ac:dyDescent="0.35">
      <c r="B331" t="s">
        <v>347</v>
      </c>
      <c r="C331" t="s">
        <v>91</v>
      </c>
      <c r="D331">
        <v>200</v>
      </c>
      <c r="E331" t="s">
        <v>21</v>
      </c>
      <c r="F331" s="19">
        <f t="shared" si="118"/>
        <v>0.9095833333333333</v>
      </c>
      <c r="G331" s="5">
        <f t="shared" si="119"/>
        <v>33.026970833333337</v>
      </c>
      <c r="J331" s="6">
        <f t="shared" si="113"/>
        <v>40.055045871559635</v>
      </c>
      <c r="K331" s="6">
        <f t="shared" si="90"/>
        <v>2.0027522935779816</v>
      </c>
      <c r="L331" s="6">
        <f t="shared" si="114"/>
        <v>66.758409785932727</v>
      </c>
      <c r="M331" s="6">
        <f t="shared" si="91"/>
        <v>3.3379204892966365</v>
      </c>
      <c r="N331" s="16">
        <f t="shared" si="115"/>
        <v>95.999120484466545</v>
      </c>
      <c r="O331" s="7">
        <f t="shared" si="92"/>
        <v>4.7999560242233272</v>
      </c>
      <c r="P331" s="16">
        <f t="shared" si="116"/>
        <v>151.9986074337387</v>
      </c>
      <c r="Q331" s="7">
        <f t="shared" si="93"/>
        <v>7.5999303716869351</v>
      </c>
      <c r="R331" s="16">
        <f t="shared" si="117"/>
        <v>191.99824096893309</v>
      </c>
      <c r="S331" s="7">
        <f t="shared" si="94"/>
        <v>9.5999120484466545</v>
      </c>
    </row>
    <row r="332" spans="2:19" x14ac:dyDescent="0.35">
      <c r="B332" t="s">
        <v>348</v>
      </c>
      <c r="C332" t="s">
        <v>290</v>
      </c>
      <c r="D332">
        <v>10</v>
      </c>
      <c r="E332" t="s">
        <v>21</v>
      </c>
      <c r="F332" s="19">
        <f t="shared" si="118"/>
        <v>4.5479166666666668E-2</v>
      </c>
      <c r="G332" s="5">
        <f t="shared" si="119"/>
        <v>1.6513485416666669</v>
      </c>
      <c r="J332" s="6">
        <f t="shared" si="113"/>
        <v>20.027522935779817</v>
      </c>
      <c r="K332" s="6">
        <f t="shared" si="90"/>
        <v>1.0013761467889908</v>
      </c>
      <c r="L332" s="6">
        <f t="shared" si="114"/>
        <v>33.379204892966364</v>
      </c>
      <c r="M332" s="6">
        <f t="shared" si="91"/>
        <v>1.6689602446483183</v>
      </c>
      <c r="N332" s="16">
        <f t="shared" si="115"/>
        <v>47.999560242233272</v>
      </c>
      <c r="O332" s="7">
        <f t="shared" si="92"/>
        <v>2.3999780121116636</v>
      </c>
      <c r="P332" s="16">
        <f t="shared" si="116"/>
        <v>75.999303716869349</v>
      </c>
      <c r="Q332" s="7">
        <f t="shared" si="93"/>
        <v>3.7999651858434675</v>
      </c>
      <c r="R332" s="16">
        <f t="shared" si="117"/>
        <v>95.999120484466545</v>
      </c>
      <c r="S332" s="7">
        <f t="shared" si="94"/>
        <v>4.7999560242233272</v>
      </c>
    </row>
    <row r="333" spans="2:19" x14ac:dyDescent="0.35">
      <c r="B333" t="s">
        <v>349</v>
      </c>
      <c r="C333" t="s">
        <v>290</v>
      </c>
      <c r="D333">
        <v>16</v>
      </c>
      <c r="E333" t="s">
        <v>21</v>
      </c>
      <c r="F333" s="19">
        <f t="shared" si="118"/>
        <v>7.2766666666666674E-2</v>
      </c>
      <c r="G333" s="5">
        <f t="shared" si="119"/>
        <v>2.6421576666666673</v>
      </c>
      <c r="J333" s="6">
        <f t="shared" si="113"/>
        <v>30.041284403669728</v>
      </c>
      <c r="K333" s="6">
        <f t="shared" si="90"/>
        <v>1.5020642201834864</v>
      </c>
      <c r="L333" s="6">
        <f t="shared" si="114"/>
        <v>50.068807339449549</v>
      </c>
      <c r="M333" s="6">
        <f t="shared" si="91"/>
        <v>2.5034403669724776</v>
      </c>
      <c r="N333" s="16">
        <f t="shared" si="115"/>
        <v>71.999340363349916</v>
      </c>
      <c r="O333" s="7">
        <f t="shared" si="92"/>
        <v>3.5999670181674959</v>
      </c>
      <c r="P333" s="16">
        <f t="shared" si="116"/>
        <v>113.99895557530404</v>
      </c>
      <c r="Q333" s="7">
        <f t="shared" si="93"/>
        <v>5.6999477787652015</v>
      </c>
      <c r="R333" s="16">
        <f t="shared" si="117"/>
        <v>143.99868072669983</v>
      </c>
      <c r="S333" s="7">
        <f t="shared" si="94"/>
        <v>7.1999340363349917</v>
      </c>
    </row>
    <row r="334" spans="2:19" x14ac:dyDescent="0.35">
      <c r="B334" t="s">
        <v>350</v>
      </c>
      <c r="C334" t="s">
        <v>290</v>
      </c>
      <c r="D334">
        <v>40</v>
      </c>
      <c r="E334" t="s">
        <v>21</v>
      </c>
      <c r="F334" s="19">
        <f t="shared" si="118"/>
        <v>0.18191666666666667</v>
      </c>
      <c r="G334" s="5">
        <f t="shared" si="119"/>
        <v>6.6053941666666676</v>
      </c>
      <c r="J334" s="6">
        <f t="shared" si="113"/>
        <v>100.13761467889908</v>
      </c>
      <c r="K334" s="6">
        <f t="shared" si="90"/>
        <v>5.0068807339449544</v>
      </c>
      <c r="L334" s="6">
        <f t="shared" si="114"/>
        <v>166.89602446483181</v>
      </c>
      <c r="M334" s="6">
        <f t="shared" si="91"/>
        <v>8.3448012232415909</v>
      </c>
      <c r="N334" s="16">
        <f t="shared" si="115"/>
        <v>239.99780121116632</v>
      </c>
      <c r="O334" s="7">
        <f t="shared" si="92"/>
        <v>11.999890060558316</v>
      </c>
      <c r="P334" s="16">
        <f t="shared" si="116"/>
        <v>379.99651858434675</v>
      </c>
      <c r="Q334" s="7">
        <f t="shared" si="93"/>
        <v>18.999825929217337</v>
      </c>
      <c r="R334" s="16">
        <f t="shared" si="117"/>
        <v>479.99560242233264</v>
      </c>
      <c r="S334" s="7">
        <f t="shared" si="94"/>
        <v>23.999780121116633</v>
      </c>
    </row>
    <row r="335" spans="2:19" x14ac:dyDescent="0.35">
      <c r="B335" t="s">
        <v>351</v>
      </c>
      <c r="C335" t="s">
        <v>290</v>
      </c>
      <c r="D335">
        <v>60</v>
      </c>
      <c r="E335" t="s">
        <v>21</v>
      </c>
      <c r="F335" s="19">
        <f t="shared" si="118"/>
        <v>0.27287500000000003</v>
      </c>
      <c r="G335" s="5">
        <f t="shared" si="119"/>
        <v>9.9080912500000018</v>
      </c>
      <c r="J335" s="6">
        <f t="shared" si="113"/>
        <v>150.2064220183486</v>
      </c>
      <c r="K335" s="6">
        <f t="shared" si="90"/>
        <v>7.5103211009174302</v>
      </c>
      <c r="L335" s="6">
        <f t="shared" si="114"/>
        <v>250.3440366972477</v>
      </c>
      <c r="M335" s="6">
        <f t="shared" si="91"/>
        <v>12.517201834862385</v>
      </c>
      <c r="N335" s="16">
        <f t="shared" si="115"/>
        <v>359.99670181674946</v>
      </c>
      <c r="O335" s="7">
        <f t="shared" si="92"/>
        <v>17.999835090837472</v>
      </c>
      <c r="P335" s="16">
        <f t="shared" si="116"/>
        <v>569.99477787652006</v>
      </c>
      <c r="Q335" s="7">
        <f t="shared" si="93"/>
        <v>28.499738893826002</v>
      </c>
      <c r="R335" s="16">
        <f t="shared" si="117"/>
        <v>719.99340363349893</v>
      </c>
      <c r="S335" s="7">
        <f t="shared" si="94"/>
        <v>35.999670181674944</v>
      </c>
    </row>
    <row r="336" spans="2:19" x14ac:dyDescent="0.35">
      <c r="B336" t="s">
        <v>352</v>
      </c>
      <c r="C336" t="s">
        <v>290</v>
      </c>
      <c r="D336">
        <v>10</v>
      </c>
      <c r="E336" t="s">
        <v>21</v>
      </c>
      <c r="F336" s="19">
        <f t="shared" si="118"/>
        <v>4.5479166666666668E-2</v>
      </c>
      <c r="G336" s="5">
        <f t="shared" si="119"/>
        <v>1.6513485416666669</v>
      </c>
      <c r="J336" s="6">
        <f t="shared" si="113"/>
        <v>1251.7201834862385</v>
      </c>
      <c r="K336" s="6">
        <f t="shared" si="90"/>
        <v>62.586009174311926</v>
      </c>
      <c r="L336" s="6">
        <f t="shared" si="114"/>
        <v>2086.2003058103974</v>
      </c>
      <c r="M336" s="6">
        <f t="shared" si="91"/>
        <v>104.31001529051987</v>
      </c>
      <c r="N336" s="16">
        <f t="shared" si="115"/>
        <v>2999.9725151395792</v>
      </c>
      <c r="O336" s="7">
        <f t="shared" si="92"/>
        <v>149.99862575697895</v>
      </c>
      <c r="P336" s="16">
        <f t="shared" si="116"/>
        <v>4749.9564823043338</v>
      </c>
      <c r="Q336" s="7">
        <f t="shared" si="93"/>
        <v>237.4978241152167</v>
      </c>
      <c r="R336" s="16">
        <f t="shared" si="117"/>
        <v>5999.9450302791583</v>
      </c>
      <c r="S336" s="7">
        <f t="shared" si="94"/>
        <v>299.99725151395791</v>
      </c>
    </row>
    <row r="337" spans="2:19" x14ac:dyDescent="0.35">
      <c r="B337" t="s">
        <v>353</v>
      </c>
      <c r="C337" t="s">
        <v>290</v>
      </c>
      <c r="D337">
        <v>15</v>
      </c>
      <c r="E337" t="s">
        <v>21</v>
      </c>
      <c r="F337" s="19">
        <f t="shared" si="118"/>
        <v>6.8218750000000009E-2</v>
      </c>
      <c r="G337" s="5">
        <f t="shared" si="119"/>
        <v>2.4770228125000004</v>
      </c>
      <c r="J337" s="6">
        <f t="shared" si="113"/>
        <v>1502.0642201834862</v>
      </c>
      <c r="K337" s="6">
        <f t="shared" si="90"/>
        <v>75.103211009174316</v>
      </c>
      <c r="L337" s="6">
        <f t="shared" si="114"/>
        <v>2503.440366972477</v>
      </c>
      <c r="M337" s="6">
        <f t="shared" si="91"/>
        <v>125.17201834862385</v>
      </c>
      <c r="N337" s="16">
        <f t="shared" si="115"/>
        <v>3599.9670181674946</v>
      </c>
      <c r="O337" s="7">
        <f t="shared" si="92"/>
        <v>179.99835090837473</v>
      </c>
      <c r="P337" s="16">
        <f t="shared" si="116"/>
        <v>5699.9477787652004</v>
      </c>
      <c r="Q337" s="7">
        <f t="shared" si="93"/>
        <v>284.99738893826003</v>
      </c>
      <c r="R337" s="16">
        <f t="shared" si="117"/>
        <v>7199.9340363349893</v>
      </c>
      <c r="S337" s="7">
        <f t="shared" si="94"/>
        <v>359.99670181674946</v>
      </c>
    </row>
    <row r="338" spans="2:19" x14ac:dyDescent="0.35">
      <c r="B338" t="s">
        <v>354</v>
      </c>
      <c r="C338" t="s">
        <v>290</v>
      </c>
      <c r="D338">
        <v>75</v>
      </c>
      <c r="E338" t="s">
        <v>21</v>
      </c>
      <c r="F338" s="19">
        <f t="shared" si="118"/>
        <v>0.34109374999999997</v>
      </c>
      <c r="G338" s="5">
        <f t="shared" si="119"/>
        <v>12.3851140625</v>
      </c>
      <c r="J338" s="6">
        <f t="shared" si="113"/>
        <v>40.055045871559635</v>
      </c>
      <c r="K338" s="6">
        <f t="shared" ref="K338:K393" si="120">+J338/20</f>
        <v>2.0027522935779816</v>
      </c>
      <c r="L338" s="6">
        <f t="shared" si="114"/>
        <v>66.758409785932727</v>
      </c>
      <c r="M338" s="6">
        <f t="shared" ref="M338:M393" si="121">+L338/20</f>
        <v>3.3379204892966365</v>
      </c>
      <c r="N338" s="16">
        <f t="shared" si="115"/>
        <v>95.999120484466545</v>
      </c>
      <c r="O338" s="7">
        <f t="shared" ref="O338:O393" si="122">+N338/20</f>
        <v>4.7999560242233272</v>
      </c>
      <c r="P338" s="16">
        <f t="shared" si="116"/>
        <v>151.9986074337387</v>
      </c>
      <c r="Q338" s="7">
        <f t="shared" ref="Q338:Q393" si="123">+P338/20</f>
        <v>7.5999303716869351</v>
      </c>
      <c r="R338" s="16">
        <f t="shared" si="117"/>
        <v>191.99824096893309</v>
      </c>
      <c r="S338" s="7">
        <f t="shared" ref="S338:S393" si="124">+R338/20</f>
        <v>9.5999120484466545</v>
      </c>
    </row>
    <row r="339" spans="2:19" x14ac:dyDescent="0.35">
      <c r="B339" t="s">
        <v>355</v>
      </c>
      <c r="C339" t="s">
        <v>290</v>
      </c>
      <c r="D339">
        <v>100</v>
      </c>
      <c r="E339" t="s">
        <v>21</v>
      </c>
      <c r="F339" s="19">
        <f t="shared" si="118"/>
        <v>0.45479166666666665</v>
      </c>
      <c r="G339" s="5">
        <f t="shared" si="119"/>
        <v>16.513485416666668</v>
      </c>
      <c r="J339" s="6">
        <f t="shared" si="113"/>
        <v>60.082568807339456</v>
      </c>
      <c r="K339" s="6">
        <f t="shared" si="120"/>
        <v>3.0041284403669728</v>
      </c>
      <c r="L339" s="6">
        <f t="shared" si="114"/>
        <v>100.1376146788991</v>
      </c>
      <c r="M339" s="6">
        <f t="shared" si="121"/>
        <v>5.0068807339449553</v>
      </c>
      <c r="N339" s="16">
        <f t="shared" si="115"/>
        <v>143.99868072669983</v>
      </c>
      <c r="O339" s="7">
        <f t="shared" si="122"/>
        <v>7.1999340363349917</v>
      </c>
      <c r="P339" s="16">
        <f t="shared" si="116"/>
        <v>227.99791115060808</v>
      </c>
      <c r="Q339" s="7">
        <f t="shared" si="123"/>
        <v>11.399895557530403</v>
      </c>
      <c r="R339" s="16">
        <f t="shared" si="117"/>
        <v>287.99736145339966</v>
      </c>
      <c r="S339" s="7">
        <f t="shared" si="124"/>
        <v>14.399868072669983</v>
      </c>
    </row>
    <row r="340" spans="2:19" x14ac:dyDescent="0.35">
      <c r="B340" t="s">
        <v>356</v>
      </c>
      <c r="C340" t="s">
        <v>290</v>
      </c>
      <c r="D340">
        <v>20</v>
      </c>
      <c r="E340" t="s">
        <v>21</v>
      </c>
      <c r="F340" s="19">
        <f t="shared" si="118"/>
        <v>9.0958333333333335E-2</v>
      </c>
      <c r="G340" s="5">
        <f t="shared" si="119"/>
        <v>3.3026970833333338</v>
      </c>
      <c r="J340" s="6">
        <f t="shared" si="113"/>
        <v>1001.3761467889908</v>
      </c>
      <c r="K340" s="6">
        <f t="shared" si="120"/>
        <v>50.068807339449542</v>
      </c>
      <c r="L340" s="6">
        <f t="shared" si="114"/>
        <v>1668.9602446483179</v>
      </c>
      <c r="M340" s="6">
        <f t="shared" si="121"/>
        <v>83.448012232415891</v>
      </c>
      <c r="N340" s="16">
        <f t="shared" si="115"/>
        <v>2399.9780121116632</v>
      </c>
      <c r="O340" s="7">
        <f t="shared" si="122"/>
        <v>119.99890060558316</v>
      </c>
      <c r="P340" s="16">
        <f t="shared" si="116"/>
        <v>3799.9651858434672</v>
      </c>
      <c r="Q340" s="7">
        <f t="shared" si="123"/>
        <v>189.99825929217337</v>
      </c>
      <c r="R340" s="16">
        <f t="shared" si="117"/>
        <v>4799.9560242233265</v>
      </c>
      <c r="S340" s="7">
        <f t="shared" si="124"/>
        <v>239.99780121116632</v>
      </c>
    </row>
    <row r="341" spans="2:19" x14ac:dyDescent="0.35">
      <c r="B341" t="s">
        <v>357</v>
      </c>
      <c r="C341" t="s">
        <v>290</v>
      </c>
      <c r="D341">
        <v>30</v>
      </c>
      <c r="E341" t="s">
        <v>21</v>
      </c>
      <c r="F341" s="19">
        <f t="shared" si="118"/>
        <v>0.13643750000000002</v>
      </c>
      <c r="G341" s="5">
        <f t="shared" si="119"/>
        <v>4.9540456250000009</v>
      </c>
      <c r="J341" s="6">
        <f t="shared" si="113"/>
        <v>1251.7201834862385</v>
      </c>
      <c r="K341" s="6">
        <f t="shared" si="120"/>
        <v>62.586009174311926</v>
      </c>
      <c r="L341" s="6">
        <f t="shared" si="114"/>
        <v>2086.2003058103974</v>
      </c>
      <c r="M341" s="6">
        <f t="shared" si="121"/>
        <v>104.31001529051987</v>
      </c>
      <c r="N341" s="16">
        <f t="shared" si="115"/>
        <v>2999.9725151395792</v>
      </c>
      <c r="O341" s="7">
        <f t="shared" si="122"/>
        <v>149.99862575697895</v>
      </c>
      <c r="P341" s="16">
        <f t="shared" si="116"/>
        <v>4749.9564823043338</v>
      </c>
      <c r="Q341" s="7">
        <f t="shared" si="123"/>
        <v>237.4978241152167</v>
      </c>
      <c r="R341" s="16">
        <f t="shared" si="117"/>
        <v>5999.9450302791583</v>
      </c>
      <c r="S341" s="7">
        <f t="shared" si="124"/>
        <v>299.99725151395791</v>
      </c>
    </row>
    <row r="342" spans="2:19" x14ac:dyDescent="0.35">
      <c r="B342" t="s">
        <v>358</v>
      </c>
      <c r="C342" t="s">
        <v>290</v>
      </c>
      <c r="D342">
        <v>25</v>
      </c>
      <c r="E342" t="s">
        <v>21</v>
      </c>
      <c r="F342" s="19">
        <f t="shared" si="118"/>
        <v>0.11369791666666666</v>
      </c>
      <c r="G342" s="5">
        <f t="shared" si="119"/>
        <v>4.1283713541666671</v>
      </c>
      <c r="J342" s="6">
        <f t="shared" si="113"/>
        <v>1001.3761467889908</v>
      </c>
      <c r="K342" s="6">
        <f t="shared" si="120"/>
        <v>50.068807339449542</v>
      </c>
      <c r="L342" s="6">
        <f t="shared" si="114"/>
        <v>1668.9602446483179</v>
      </c>
      <c r="M342" s="6">
        <f t="shared" si="121"/>
        <v>83.448012232415891</v>
      </c>
      <c r="N342" s="16">
        <f t="shared" si="115"/>
        <v>2399.9780121116632</v>
      </c>
      <c r="O342" s="7">
        <f t="shared" si="122"/>
        <v>119.99890060558316</v>
      </c>
      <c r="P342" s="16">
        <f t="shared" si="116"/>
        <v>3799.9651858434672</v>
      </c>
      <c r="Q342" s="7">
        <f t="shared" si="123"/>
        <v>189.99825929217337</v>
      </c>
      <c r="R342" s="16">
        <f t="shared" si="117"/>
        <v>4799.9560242233265</v>
      </c>
      <c r="S342" s="7">
        <f t="shared" si="124"/>
        <v>239.99780121116632</v>
      </c>
    </row>
    <row r="343" spans="2:19" x14ac:dyDescent="0.35">
      <c r="B343" t="s">
        <v>359</v>
      </c>
      <c r="C343" t="s">
        <v>290</v>
      </c>
      <c r="D343">
        <v>40</v>
      </c>
      <c r="E343" t="s">
        <v>21</v>
      </c>
      <c r="F343" s="19">
        <f t="shared" si="118"/>
        <v>0.18191666666666667</v>
      </c>
      <c r="G343" s="5">
        <f t="shared" si="119"/>
        <v>6.6053941666666676</v>
      </c>
      <c r="J343" s="6">
        <f t="shared" si="113"/>
        <v>600.82568807339442</v>
      </c>
      <c r="K343" s="6">
        <f t="shared" si="120"/>
        <v>30.041284403669721</v>
      </c>
      <c r="L343" s="6">
        <f t="shared" si="114"/>
        <v>1001.3761467889908</v>
      </c>
      <c r="M343" s="6">
        <f t="shared" si="121"/>
        <v>50.068807339449542</v>
      </c>
      <c r="N343" s="16">
        <f t="shared" si="115"/>
        <v>1439.9868072669979</v>
      </c>
      <c r="O343" s="7">
        <f t="shared" si="122"/>
        <v>71.999340363349887</v>
      </c>
      <c r="P343" s="16">
        <f t="shared" si="116"/>
        <v>2279.9791115060802</v>
      </c>
      <c r="Q343" s="7">
        <f t="shared" si="123"/>
        <v>113.99895557530401</v>
      </c>
      <c r="R343" s="16">
        <f t="shared" si="117"/>
        <v>2879.9736145339957</v>
      </c>
      <c r="S343" s="7">
        <f t="shared" si="124"/>
        <v>143.99868072669977</v>
      </c>
    </row>
    <row r="344" spans="2:19" x14ac:dyDescent="0.35">
      <c r="B344" t="s">
        <v>360</v>
      </c>
      <c r="C344" t="s">
        <v>290</v>
      </c>
      <c r="D344">
        <v>20</v>
      </c>
      <c r="E344" t="s">
        <v>21</v>
      </c>
      <c r="F344" s="19">
        <f t="shared" si="118"/>
        <v>9.0958333333333335E-2</v>
      </c>
      <c r="G344" s="5">
        <f t="shared" si="119"/>
        <v>3.3026970833333338</v>
      </c>
      <c r="J344" s="6">
        <f t="shared" si="113"/>
        <v>600.82568807339442</v>
      </c>
      <c r="K344" s="6">
        <f t="shared" si="120"/>
        <v>30.041284403669721</v>
      </c>
      <c r="L344" s="6">
        <f t="shared" si="114"/>
        <v>1001.3761467889908</v>
      </c>
      <c r="M344" s="6">
        <f t="shared" si="121"/>
        <v>50.068807339449542</v>
      </c>
      <c r="N344" s="16">
        <f t="shared" si="115"/>
        <v>1439.9868072669979</v>
      </c>
      <c r="O344" s="7">
        <f t="shared" si="122"/>
        <v>71.999340363349887</v>
      </c>
      <c r="P344" s="16">
        <f t="shared" si="116"/>
        <v>2279.9791115060802</v>
      </c>
      <c r="Q344" s="7">
        <f t="shared" si="123"/>
        <v>113.99895557530401</v>
      </c>
      <c r="R344" s="16">
        <f t="shared" si="117"/>
        <v>2879.9736145339957</v>
      </c>
      <c r="S344" s="7">
        <f t="shared" si="124"/>
        <v>143.99868072669977</v>
      </c>
    </row>
    <row r="345" spans="2:19" x14ac:dyDescent="0.35">
      <c r="B345" t="s">
        <v>361</v>
      </c>
      <c r="C345" t="s">
        <v>290</v>
      </c>
      <c r="D345">
        <v>30</v>
      </c>
      <c r="E345" t="s">
        <v>21</v>
      </c>
      <c r="F345" s="19">
        <f t="shared" si="118"/>
        <v>0.13643750000000002</v>
      </c>
      <c r="G345" s="5">
        <f t="shared" si="119"/>
        <v>4.9540456250000009</v>
      </c>
      <c r="K345" s="6"/>
      <c r="M345" s="6"/>
      <c r="O345" s="7"/>
      <c r="Q345" s="7"/>
      <c r="S345" s="7"/>
    </row>
    <row r="346" spans="2:19" x14ac:dyDescent="0.35">
      <c r="B346" t="s">
        <v>362</v>
      </c>
      <c r="C346" t="s">
        <v>290</v>
      </c>
      <c r="D346">
        <v>100</v>
      </c>
      <c r="E346" t="s">
        <v>21</v>
      </c>
      <c r="F346" s="19">
        <f t="shared" si="118"/>
        <v>0.45479166666666665</v>
      </c>
      <c r="G346" s="5">
        <f t="shared" si="119"/>
        <v>16.513485416666668</v>
      </c>
      <c r="K346" s="6"/>
      <c r="M346" s="6"/>
      <c r="O346" s="7"/>
      <c r="Q346" s="7"/>
      <c r="S346" s="7"/>
    </row>
    <row r="347" spans="2:19" x14ac:dyDescent="0.35">
      <c r="B347" t="s">
        <v>363</v>
      </c>
      <c r="C347" t="s">
        <v>290</v>
      </c>
      <c r="D347">
        <v>150</v>
      </c>
      <c r="E347" t="s">
        <v>21</v>
      </c>
      <c r="F347" s="19">
        <f t="shared" si="118"/>
        <v>0.68218749999999995</v>
      </c>
      <c r="G347" s="5">
        <f t="shared" si="119"/>
        <v>24.770228124999999</v>
      </c>
      <c r="J347" s="6">
        <f t="shared" ref="J347:J358" si="125">+$J$1*F364</f>
        <v>100.13761467889908</v>
      </c>
      <c r="K347" s="6">
        <f t="shared" si="120"/>
        <v>5.0068807339449544</v>
      </c>
      <c r="L347" s="6">
        <f t="shared" ref="L347:L358" si="126">+$L$1*F364</f>
        <v>166.89602446483181</v>
      </c>
      <c r="M347" s="6">
        <f t="shared" si="121"/>
        <v>8.3448012232415909</v>
      </c>
      <c r="N347" s="16">
        <f t="shared" ref="N347:N358" si="127">+$N$1*F364</f>
        <v>239.99780121116632</v>
      </c>
      <c r="O347" s="7">
        <f t="shared" si="122"/>
        <v>11.999890060558316</v>
      </c>
      <c r="P347" s="16">
        <f t="shared" ref="P347:P358" si="128">+$P$1*F364</f>
        <v>379.99651858434675</v>
      </c>
      <c r="Q347" s="7">
        <f t="shared" si="123"/>
        <v>18.999825929217337</v>
      </c>
      <c r="R347" s="16">
        <f t="shared" ref="R347:R358" si="129">+$R$1*F364</f>
        <v>479.99560242233264</v>
      </c>
      <c r="S347" s="7">
        <f t="shared" si="124"/>
        <v>23.999780121116633</v>
      </c>
    </row>
    <row r="348" spans="2:19" x14ac:dyDescent="0.35">
      <c r="B348" t="s">
        <v>364</v>
      </c>
      <c r="C348" t="s">
        <v>290</v>
      </c>
      <c r="D348">
        <v>1250</v>
      </c>
      <c r="E348" t="s">
        <v>21</v>
      </c>
      <c r="F348" s="19">
        <f t="shared" si="118"/>
        <v>5.684895833333333</v>
      </c>
      <c r="G348" s="5">
        <f t="shared" si="119"/>
        <v>206.41856770833334</v>
      </c>
      <c r="J348" s="6">
        <f t="shared" si="125"/>
        <v>80.11009174311927</v>
      </c>
      <c r="K348" s="6">
        <f t="shared" si="120"/>
        <v>4.0055045871559631</v>
      </c>
      <c r="L348" s="6">
        <f t="shared" si="126"/>
        <v>133.51681957186545</v>
      </c>
      <c r="M348" s="6">
        <f t="shared" si="121"/>
        <v>6.6758409785932731</v>
      </c>
      <c r="N348" s="16">
        <f t="shared" si="127"/>
        <v>191.99824096893309</v>
      </c>
      <c r="O348" s="7">
        <f t="shared" si="122"/>
        <v>9.5999120484466545</v>
      </c>
      <c r="P348" s="16">
        <f t="shared" si="128"/>
        <v>303.9972148674774</v>
      </c>
      <c r="Q348" s="7">
        <f t="shared" si="123"/>
        <v>15.19986074337387</v>
      </c>
      <c r="R348" s="16">
        <f t="shared" si="129"/>
        <v>383.99648193786618</v>
      </c>
      <c r="S348" s="7">
        <f t="shared" si="124"/>
        <v>19.199824096893309</v>
      </c>
    </row>
    <row r="349" spans="2:19" x14ac:dyDescent="0.35">
      <c r="B349" t="s">
        <v>365</v>
      </c>
      <c r="C349" t="s">
        <v>290</v>
      </c>
      <c r="D349">
        <v>1500</v>
      </c>
      <c r="E349" t="s">
        <v>21</v>
      </c>
      <c r="F349" s="19">
        <f t="shared" si="118"/>
        <v>6.8218749999999995</v>
      </c>
      <c r="G349" s="5">
        <f t="shared" si="119"/>
        <v>247.70228125</v>
      </c>
      <c r="J349" s="6">
        <f t="shared" si="125"/>
        <v>60.082568807339456</v>
      </c>
      <c r="K349" s="6">
        <f t="shared" si="120"/>
        <v>3.0041284403669728</v>
      </c>
      <c r="L349" s="6">
        <f t="shared" si="126"/>
        <v>100.1376146788991</v>
      </c>
      <c r="M349" s="6">
        <f t="shared" si="121"/>
        <v>5.0068807339449553</v>
      </c>
      <c r="N349" s="16">
        <f t="shared" si="127"/>
        <v>143.99868072669983</v>
      </c>
      <c r="O349" s="7">
        <f t="shared" si="122"/>
        <v>7.1999340363349917</v>
      </c>
      <c r="P349" s="16">
        <f t="shared" si="128"/>
        <v>227.99791115060808</v>
      </c>
      <c r="Q349" s="7">
        <f t="shared" si="123"/>
        <v>11.399895557530403</v>
      </c>
      <c r="R349" s="16">
        <f t="shared" si="129"/>
        <v>287.99736145339966</v>
      </c>
      <c r="S349" s="7">
        <f t="shared" si="124"/>
        <v>14.399868072669983</v>
      </c>
    </row>
    <row r="350" spans="2:19" x14ac:dyDescent="0.35">
      <c r="B350" t="s">
        <v>366</v>
      </c>
      <c r="C350" t="s">
        <v>290</v>
      </c>
      <c r="D350">
        <v>40</v>
      </c>
      <c r="E350" t="s">
        <v>21</v>
      </c>
      <c r="F350" s="19">
        <f t="shared" si="118"/>
        <v>0.18191666666666667</v>
      </c>
      <c r="G350" s="5">
        <f t="shared" si="119"/>
        <v>6.6053941666666676</v>
      </c>
      <c r="J350" s="6">
        <f t="shared" si="125"/>
        <v>30.041284403669728</v>
      </c>
      <c r="K350" s="6">
        <f t="shared" si="120"/>
        <v>1.5020642201834864</v>
      </c>
      <c r="L350" s="6">
        <f t="shared" si="126"/>
        <v>50.068807339449549</v>
      </c>
      <c r="M350" s="6">
        <f t="shared" si="121"/>
        <v>2.5034403669724776</v>
      </c>
      <c r="N350" s="16">
        <f t="shared" si="127"/>
        <v>71.999340363349916</v>
      </c>
      <c r="O350" s="7">
        <f t="shared" si="122"/>
        <v>3.5999670181674959</v>
      </c>
      <c r="P350" s="16">
        <f t="shared" si="128"/>
        <v>113.99895557530404</v>
      </c>
      <c r="Q350" s="7">
        <f t="shared" si="123"/>
        <v>5.6999477787652015</v>
      </c>
      <c r="R350" s="16">
        <f t="shared" si="129"/>
        <v>143.99868072669983</v>
      </c>
      <c r="S350" s="7">
        <f t="shared" si="124"/>
        <v>7.1999340363349917</v>
      </c>
    </row>
    <row r="351" spans="2:19" x14ac:dyDescent="0.35">
      <c r="B351" t="s">
        <v>367</v>
      </c>
      <c r="C351" t="s">
        <v>290</v>
      </c>
      <c r="D351">
        <v>60</v>
      </c>
      <c r="E351" t="s">
        <v>21</v>
      </c>
      <c r="F351" s="19">
        <f t="shared" si="118"/>
        <v>0.27287500000000003</v>
      </c>
      <c r="G351" s="5">
        <f t="shared" si="119"/>
        <v>9.9080912500000018</v>
      </c>
      <c r="J351" s="6">
        <f t="shared" si="125"/>
        <v>120.16513761467891</v>
      </c>
      <c r="K351" s="6">
        <f t="shared" si="120"/>
        <v>6.0082568807339456</v>
      </c>
      <c r="L351" s="6">
        <f t="shared" si="126"/>
        <v>200.2752293577982</v>
      </c>
      <c r="M351" s="6">
        <f t="shared" si="121"/>
        <v>10.013761467889911</v>
      </c>
      <c r="N351" s="16">
        <f t="shared" si="127"/>
        <v>287.99736145339966</v>
      </c>
      <c r="O351" s="7">
        <f t="shared" si="122"/>
        <v>14.399868072669983</v>
      </c>
      <c r="P351" s="16">
        <f t="shared" si="128"/>
        <v>455.99582230121615</v>
      </c>
      <c r="Q351" s="7">
        <f t="shared" si="123"/>
        <v>22.799791115060806</v>
      </c>
      <c r="R351" s="16">
        <f t="shared" si="129"/>
        <v>575.99472290679932</v>
      </c>
      <c r="S351" s="7">
        <f t="shared" si="124"/>
        <v>28.799736145339967</v>
      </c>
    </row>
    <row r="352" spans="2:19" x14ac:dyDescent="0.35">
      <c r="B352" t="s">
        <v>368</v>
      </c>
      <c r="C352" t="s">
        <v>290</v>
      </c>
      <c r="D352">
        <v>1000</v>
      </c>
      <c r="E352" t="s">
        <v>21</v>
      </c>
      <c r="F352" s="19">
        <f t="shared" si="118"/>
        <v>4.5479166666666666</v>
      </c>
      <c r="G352" s="5">
        <f t="shared" si="119"/>
        <v>165.13485416666668</v>
      </c>
      <c r="J352" s="6">
        <f t="shared" si="125"/>
        <v>100.13761467889908</v>
      </c>
      <c r="K352" s="6">
        <f t="shared" si="120"/>
        <v>5.0068807339449544</v>
      </c>
      <c r="L352" s="6">
        <f t="shared" si="126"/>
        <v>166.89602446483181</v>
      </c>
      <c r="M352" s="6">
        <f t="shared" si="121"/>
        <v>8.3448012232415909</v>
      </c>
      <c r="N352" s="16">
        <f t="shared" si="127"/>
        <v>239.99780121116632</v>
      </c>
      <c r="O352" s="7">
        <f t="shared" si="122"/>
        <v>11.999890060558316</v>
      </c>
      <c r="P352" s="16">
        <f t="shared" si="128"/>
        <v>379.99651858434675</v>
      </c>
      <c r="Q352" s="7">
        <f t="shared" si="123"/>
        <v>18.999825929217337</v>
      </c>
      <c r="R352" s="16">
        <f t="shared" si="129"/>
        <v>479.99560242233264</v>
      </c>
      <c r="S352" s="7">
        <f t="shared" si="124"/>
        <v>23.999780121116633</v>
      </c>
    </row>
    <row r="353" spans="2:19" x14ac:dyDescent="0.35">
      <c r="B353" t="s">
        <v>369</v>
      </c>
      <c r="C353" t="s">
        <v>290</v>
      </c>
      <c r="D353">
        <v>1250</v>
      </c>
      <c r="E353" t="s">
        <v>21</v>
      </c>
      <c r="F353" s="19">
        <f t="shared" si="118"/>
        <v>5.684895833333333</v>
      </c>
      <c r="G353" s="5">
        <f t="shared" si="119"/>
        <v>206.41856770833334</v>
      </c>
      <c r="J353" s="6">
        <f t="shared" si="125"/>
        <v>120.16513761467891</v>
      </c>
      <c r="K353" s="6">
        <f t="shared" si="120"/>
        <v>6.0082568807339456</v>
      </c>
      <c r="L353" s="6">
        <f t="shared" si="126"/>
        <v>200.2752293577982</v>
      </c>
      <c r="M353" s="6">
        <f t="shared" si="121"/>
        <v>10.013761467889911</v>
      </c>
      <c r="N353" s="16">
        <f t="shared" si="127"/>
        <v>287.99736145339966</v>
      </c>
      <c r="O353" s="7">
        <f t="shared" si="122"/>
        <v>14.399868072669983</v>
      </c>
      <c r="P353" s="16">
        <f t="shared" si="128"/>
        <v>455.99582230121615</v>
      </c>
      <c r="Q353" s="7">
        <f t="shared" si="123"/>
        <v>22.799791115060806</v>
      </c>
      <c r="R353" s="16">
        <f t="shared" si="129"/>
        <v>575.99472290679932</v>
      </c>
      <c r="S353" s="7">
        <f t="shared" si="124"/>
        <v>28.799736145339967</v>
      </c>
    </row>
    <row r="354" spans="2:19" x14ac:dyDescent="0.35">
      <c r="B354" t="s">
        <v>370</v>
      </c>
      <c r="C354" t="s">
        <v>290</v>
      </c>
      <c r="D354">
        <v>1000</v>
      </c>
      <c r="E354" t="s">
        <v>21</v>
      </c>
      <c r="F354" s="19">
        <f t="shared" si="118"/>
        <v>4.5479166666666666</v>
      </c>
      <c r="G354" s="5">
        <f t="shared" si="119"/>
        <v>165.13485416666668</v>
      </c>
      <c r="J354" s="6">
        <f t="shared" si="125"/>
        <v>100.13761467889908</v>
      </c>
      <c r="K354" s="6">
        <f t="shared" si="120"/>
        <v>5.0068807339449544</v>
      </c>
      <c r="L354" s="6">
        <f t="shared" si="126"/>
        <v>166.89602446483181</v>
      </c>
      <c r="M354" s="6">
        <f t="shared" si="121"/>
        <v>8.3448012232415909</v>
      </c>
      <c r="N354" s="16">
        <f t="shared" si="127"/>
        <v>239.99780121116632</v>
      </c>
      <c r="O354" s="7">
        <f t="shared" si="122"/>
        <v>11.999890060558316</v>
      </c>
      <c r="P354" s="16">
        <f t="shared" si="128"/>
        <v>379.99651858434675</v>
      </c>
      <c r="Q354" s="7">
        <f t="shared" si="123"/>
        <v>18.999825929217337</v>
      </c>
      <c r="R354" s="16">
        <f t="shared" si="129"/>
        <v>479.99560242233264</v>
      </c>
      <c r="S354" s="7">
        <f t="shared" si="124"/>
        <v>23.999780121116633</v>
      </c>
    </row>
    <row r="355" spans="2:19" x14ac:dyDescent="0.35">
      <c r="B355" t="s">
        <v>371</v>
      </c>
      <c r="C355" t="s">
        <v>239</v>
      </c>
      <c r="D355">
        <v>600</v>
      </c>
      <c r="E355" t="s">
        <v>21</v>
      </c>
      <c r="F355" s="19">
        <f t="shared" si="118"/>
        <v>2.7287499999999998</v>
      </c>
      <c r="G355" s="5">
        <f t="shared" si="119"/>
        <v>99.080912499999997</v>
      </c>
      <c r="J355" s="6">
        <f t="shared" si="125"/>
        <v>75.103211009174302</v>
      </c>
      <c r="K355" s="6">
        <f t="shared" si="120"/>
        <v>3.7551605504587151</v>
      </c>
      <c r="L355" s="6">
        <f t="shared" si="126"/>
        <v>125.17201834862385</v>
      </c>
      <c r="M355" s="6">
        <f t="shared" si="121"/>
        <v>6.2586009174311927</v>
      </c>
      <c r="N355" s="16">
        <f t="shared" si="127"/>
        <v>179.99835090837473</v>
      </c>
      <c r="O355" s="7">
        <f t="shared" si="122"/>
        <v>8.9999175454187359</v>
      </c>
      <c r="P355" s="16">
        <f t="shared" si="128"/>
        <v>284.99738893826003</v>
      </c>
      <c r="Q355" s="7">
        <f t="shared" si="123"/>
        <v>14.249869446913001</v>
      </c>
      <c r="R355" s="16">
        <f t="shared" si="129"/>
        <v>359.99670181674946</v>
      </c>
      <c r="S355" s="7">
        <f t="shared" si="124"/>
        <v>17.999835090837472</v>
      </c>
    </row>
    <row r="356" spans="2:19" x14ac:dyDescent="0.35">
      <c r="B356" t="s">
        <v>372</v>
      </c>
      <c r="C356" t="s">
        <v>290</v>
      </c>
      <c r="D356">
        <v>600</v>
      </c>
      <c r="E356" t="s">
        <v>21</v>
      </c>
      <c r="F356" s="19">
        <f t="shared" si="118"/>
        <v>2.7287499999999998</v>
      </c>
      <c r="G356" s="5">
        <f t="shared" si="119"/>
        <v>99.080912499999997</v>
      </c>
      <c r="J356" s="6">
        <f t="shared" si="125"/>
        <v>60.082568807339456</v>
      </c>
      <c r="K356" s="6">
        <f t="shared" si="120"/>
        <v>3.0041284403669728</v>
      </c>
      <c r="L356" s="6">
        <f t="shared" si="126"/>
        <v>100.1376146788991</v>
      </c>
      <c r="M356" s="6">
        <f t="shared" si="121"/>
        <v>5.0068807339449553</v>
      </c>
      <c r="N356" s="16">
        <f t="shared" si="127"/>
        <v>143.99868072669983</v>
      </c>
      <c r="O356" s="7">
        <f t="shared" si="122"/>
        <v>7.1999340363349917</v>
      </c>
      <c r="P356" s="16">
        <f t="shared" si="128"/>
        <v>227.99791115060808</v>
      </c>
      <c r="Q356" s="7">
        <f t="shared" si="123"/>
        <v>11.399895557530403</v>
      </c>
      <c r="R356" s="16">
        <f t="shared" si="129"/>
        <v>287.99736145339966</v>
      </c>
      <c r="S356" s="7">
        <f t="shared" si="124"/>
        <v>14.399868072669983</v>
      </c>
    </row>
    <row r="357" spans="2:19" x14ac:dyDescent="0.35">
      <c r="J357" s="6">
        <f t="shared" si="125"/>
        <v>75.103211009174302</v>
      </c>
      <c r="K357" s="6">
        <f t="shared" si="120"/>
        <v>3.7551605504587151</v>
      </c>
      <c r="L357" s="6">
        <f t="shared" si="126"/>
        <v>125.17201834862385</v>
      </c>
      <c r="M357" s="6">
        <f t="shared" si="121"/>
        <v>6.2586009174311927</v>
      </c>
      <c r="N357" s="16">
        <f t="shared" si="127"/>
        <v>179.99835090837473</v>
      </c>
      <c r="O357" s="7">
        <f t="shared" si="122"/>
        <v>8.9999175454187359</v>
      </c>
      <c r="P357" s="16">
        <f t="shared" si="128"/>
        <v>284.99738893826003</v>
      </c>
      <c r="Q357" s="7">
        <f t="shared" si="123"/>
        <v>14.249869446913001</v>
      </c>
      <c r="R357" s="16">
        <f t="shared" si="129"/>
        <v>359.99670181674946</v>
      </c>
      <c r="S357" s="7">
        <f t="shared" si="124"/>
        <v>17.999835090837472</v>
      </c>
    </row>
    <row r="358" spans="2:19" x14ac:dyDescent="0.35">
      <c r="J358" s="6">
        <f t="shared" si="125"/>
        <v>80.11009174311927</v>
      </c>
      <c r="K358" s="6">
        <f t="shared" si="120"/>
        <v>4.0055045871559631</v>
      </c>
      <c r="L358" s="6">
        <f t="shared" si="126"/>
        <v>133.51681957186545</v>
      </c>
      <c r="M358" s="6">
        <f t="shared" si="121"/>
        <v>6.6758409785932731</v>
      </c>
      <c r="N358" s="16">
        <f t="shared" si="127"/>
        <v>191.99824096893309</v>
      </c>
      <c r="O358" s="7">
        <f t="shared" si="122"/>
        <v>9.5999120484466545</v>
      </c>
      <c r="P358" s="16">
        <f t="shared" si="128"/>
        <v>303.9972148674774</v>
      </c>
      <c r="Q358" s="7">
        <f t="shared" si="123"/>
        <v>15.19986074337387</v>
      </c>
      <c r="R358" s="16">
        <f t="shared" si="129"/>
        <v>383.99648193786618</v>
      </c>
      <c r="S358" s="7">
        <f t="shared" si="124"/>
        <v>19.199824096893309</v>
      </c>
    </row>
    <row r="359" spans="2:19" x14ac:dyDescent="0.35">
      <c r="J359" s="6"/>
      <c r="K359" s="6"/>
      <c r="L359" s="6"/>
      <c r="M359" s="6"/>
      <c r="N359" s="16"/>
      <c r="O359" s="7"/>
      <c r="P359" s="16"/>
      <c r="Q359" s="7"/>
      <c r="R359" s="16"/>
      <c r="S359" s="7"/>
    </row>
    <row r="360" spans="2:19" x14ac:dyDescent="0.35">
      <c r="J360" s="6"/>
      <c r="K360" s="6"/>
      <c r="L360" s="6"/>
      <c r="M360" s="6"/>
      <c r="N360" s="16"/>
      <c r="O360" s="7"/>
      <c r="P360" s="16"/>
      <c r="Q360" s="7"/>
      <c r="R360" s="16"/>
      <c r="S360" s="7"/>
    </row>
    <row r="361" spans="2:19" x14ac:dyDescent="0.35">
      <c r="J361" s="6">
        <f t="shared" ref="J361:J368" si="130">+$J$1*F376</f>
        <v>50.068807339449542</v>
      </c>
      <c r="K361" s="6">
        <f t="shared" si="120"/>
        <v>2.5034403669724772</v>
      </c>
      <c r="L361" s="6">
        <f t="shared" ref="L361:L368" si="131">+$L$1*F376</f>
        <v>83.448012232415905</v>
      </c>
      <c r="M361" s="6">
        <f t="shared" si="121"/>
        <v>4.1724006116207955</v>
      </c>
      <c r="N361" s="16">
        <f t="shared" ref="N361:N368" si="132">+$N$1*F376</f>
        <v>119.99890060558316</v>
      </c>
      <c r="O361" s="7">
        <f t="shared" si="122"/>
        <v>5.9999450302791582</v>
      </c>
      <c r="P361" s="16">
        <f t="shared" ref="P361:P368" si="133">+$P$1*F376</f>
        <v>189.99825929217337</v>
      </c>
      <c r="Q361" s="7">
        <f t="shared" si="123"/>
        <v>9.4999129646086686</v>
      </c>
      <c r="R361" s="16">
        <f t="shared" ref="R361:R368" si="134">+$R$1*F376</f>
        <v>239.99780121116632</v>
      </c>
      <c r="S361" s="7">
        <f t="shared" si="124"/>
        <v>11.999890060558316</v>
      </c>
    </row>
    <row r="362" spans="2:19" ht="15" thickBot="1" x14ac:dyDescent="0.4">
      <c r="J362" s="6">
        <f t="shared" si="130"/>
        <v>60.082568807339456</v>
      </c>
      <c r="K362" s="6">
        <f t="shared" si="120"/>
        <v>3.0041284403669728</v>
      </c>
      <c r="L362" s="6">
        <f t="shared" si="131"/>
        <v>100.1376146788991</v>
      </c>
      <c r="M362" s="6">
        <f t="shared" si="121"/>
        <v>5.0068807339449553</v>
      </c>
      <c r="N362" s="16">
        <f t="shared" si="132"/>
        <v>143.99868072669983</v>
      </c>
      <c r="O362" s="7">
        <f t="shared" si="122"/>
        <v>7.1999340363349917</v>
      </c>
      <c r="P362" s="16">
        <f t="shared" si="133"/>
        <v>227.99791115060808</v>
      </c>
      <c r="Q362" s="7">
        <f t="shared" si="123"/>
        <v>11.399895557530403</v>
      </c>
      <c r="R362" s="16">
        <f t="shared" si="134"/>
        <v>287.99736145339966</v>
      </c>
      <c r="S362" s="7">
        <f t="shared" si="124"/>
        <v>14.399868072669983</v>
      </c>
    </row>
    <row r="363" spans="2:19" ht="15" thickBot="1" x14ac:dyDescent="0.4">
      <c r="B363" s="2" t="s">
        <v>373</v>
      </c>
      <c r="F363" s="19"/>
      <c r="J363" s="6">
        <f t="shared" si="130"/>
        <v>50.068807339449542</v>
      </c>
      <c r="K363" s="6">
        <f t="shared" si="120"/>
        <v>2.5034403669724772</v>
      </c>
      <c r="L363" s="6">
        <f t="shared" si="131"/>
        <v>83.448012232415905</v>
      </c>
      <c r="M363" s="6">
        <f t="shared" si="121"/>
        <v>4.1724006116207955</v>
      </c>
      <c r="N363" s="16">
        <f t="shared" si="132"/>
        <v>119.99890060558316</v>
      </c>
      <c r="O363" s="7">
        <f t="shared" si="122"/>
        <v>5.9999450302791582</v>
      </c>
      <c r="P363" s="16">
        <f t="shared" si="133"/>
        <v>189.99825929217337</v>
      </c>
      <c r="Q363" s="7">
        <f t="shared" si="123"/>
        <v>9.4999129646086686</v>
      </c>
      <c r="R363" s="16">
        <f t="shared" si="134"/>
        <v>239.99780121116632</v>
      </c>
      <c r="S363" s="7">
        <f t="shared" si="124"/>
        <v>11.999890060558316</v>
      </c>
    </row>
    <row r="364" spans="2:19" x14ac:dyDescent="0.35">
      <c r="B364" s="4" t="s">
        <v>374</v>
      </c>
      <c r="C364" t="s">
        <v>15</v>
      </c>
      <c r="D364">
        <v>100</v>
      </c>
      <c r="E364" t="s">
        <v>21</v>
      </c>
      <c r="F364" s="19">
        <f t="shared" ref="F364:F386" si="135">+D364/72000*$C$1</f>
        <v>0.45479166666666665</v>
      </c>
      <c r="G364" s="5">
        <f t="shared" si="119"/>
        <v>16.513485416666668</v>
      </c>
      <c r="J364" s="6">
        <f t="shared" si="130"/>
        <v>30.041284403669728</v>
      </c>
      <c r="K364" s="6">
        <f t="shared" si="120"/>
        <v>1.5020642201834864</v>
      </c>
      <c r="L364" s="6">
        <f t="shared" si="131"/>
        <v>50.068807339449549</v>
      </c>
      <c r="M364" s="6">
        <f t="shared" si="121"/>
        <v>2.5034403669724776</v>
      </c>
      <c r="N364" s="16">
        <f t="shared" si="132"/>
        <v>71.999340363349916</v>
      </c>
      <c r="O364" s="7">
        <f t="shared" si="122"/>
        <v>3.5999670181674959</v>
      </c>
      <c r="P364" s="16">
        <f t="shared" si="133"/>
        <v>113.99895557530404</v>
      </c>
      <c r="Q364" s="7">
        <f t="shared" si="123"/>
        <v>5.6999477787652015</v>
      </c>
      <c r="R364" s="16">
        <f t="shared" si="134"/>
        <v>143.99868072669983</v>
      </c>
      <c r="S364" s="7">
        <f t="shared" si="124"/>
        <v>7.1999340363349917</v>
      </c>
    </row>
    <row r="365" spans="2:19" x14ac:dyDescent="0.35">
      <c r="B365" s="4" t="s">
        <v>375</v>
      </c>
      <c r="C365" t="s">
        <v>15</v>
      </c>
      <c r="D365">
        <v>80</v>
      </c>
      <c r="E365" t="s">
        <v>21</v>
      </c>
      <c r="F365" s="19">
        <f t="shared" si="135"/>
        <v>0.36383333333333334</v>
      </c>
      <c r="G365" s="5">
        <f t="shared" si="119"/>
        <v>13.210788333333335</v>
      </c>
      <c r="J365" s="6">
        <f t="shared" si="130"/>
        <v>120.16513761467891</v>
      </c>
      <c r="K365" s="6">
        <f t="shared" si="120"/>
        <v>6.0082568807339456</v>
      </c>
      <c r="L365" s="6">
        <f t="shared" si="131"/>
        <v>200.2752293577982</v>
      </c>
      <c r="M365" s="6">
        <f t="shared" si="121"/>
        <v>10.013761467889911</v>
      </c>
      <c r="N365" s="16">
        <f t="shared" si="132"/>
        <v>287.99736145339966</v>
      </c>
      <c r="O365" s="7">
        <f t="shared" si="122"/>
        <v>14.399868072669983</v>
      </c>
      <c r="P365" s="16">
        <f t="shared" si="133"/>
        <v>455.99582230121615</v>
      </c>
      <c r="Q365" s="7">
        <f t="shared" si="123"/>
        <v>22.799791115060806</v>
      </c>
      <c r="R365" s="16">
        <f t="shared" si="134"/>
        <v>575.99472290679932</v>
      </c>
      <c r="S365" s="7">
        <f t="shared" si="124"/>
        <v>28.799736145339967</v>
      </c>
    </row>
    <row r="366" spans="2:19" x14ac:dyDescent="0.35">
      <c r="B366" s="4" t="s">
        <v>376</v>
      </c>
      <c r="C366" t="s">
        <v>15</v>
      </c>
      <c r="D366">
        <v>60</v>
      </c>
      <c r="E366" t="s">
        <v>21</v>
      </c>
      <c r="F366" s="19">
        <f t="shared" si="135"/>
        <v>0.27287500000000003</v>
      </c>
      <c r="G366" s="5">
        <f t="shared" si="119"/>
        <v>9.9080912500000018</v>
      </c>
      <c r="J366" s="6">
        <f t="shared" si="130"/>
        <v>60.082568807339456</v>
      </c>
      <c r="K366" s="6">
        <f t="shared" si="120"/>
        <v>3.0041284403669728</v>
      </c>
      <c r="L366" s="6">
        <f t="shared" si="131"/>
        <v>100.1376146788991</v>
      </c>
      <c r="M366" s="6">
        <f t="shared" si="121"/>
        <v>5.0068807339449553</v>
      </c>
      <c r="N366" s="16">
        <f t="shared" si="132"/>
        <v>143.99868072669983</v>
      </c>
      <c r="O366" s="7">
        <f t="shared" si="122"/>
        <v>7.1999340363349917</v>
      </c>
      <c r="P366" s="16">
        <f t="shared" si="133"/>
        <v>227.99791115060808</v>
      </c>
      <c r="Q366" s="7">
        <f t="shared" si="123"/>
        <v>11.399895557530403</v>
      </c>
      <c r="R366" s="16">
        <f t="shared" si="134"/>
        <v>287.99736145339966</v>
      </c>
      <c r="S366" s="7">
        <f t="shared" si="124"/>
        <v>14.399868072669983</v>
      </c>
    </row>
    <row r="367" spans="2:19" x14ac:dyDescent="0.35">
      <c r="B367" s="4" t="s">
        <v>377</v>
      </c>
      <c r="C367" t="s">
        <v>15</v>
      </c>
      <c r="D367">
        <v>30</v>
      </c>
      <c r="E367" t="s">
        <v>21</v>
      </c>
      <c r="F367" s="19">
        <f t="shared" si="135"/>
        <v>0.13643750000000002</v>
      </c>
      <c r="G367" s="5">
        <f t="shared" si="119"/>
        <v>4.9540456250000009</v>
      </c>
      <c r="J367" s="6">
        <f t="shared" si="130"/>
        <v>60.082568807339456</v>
      </c>
      <c r="K367" s="6">
        <f t="shared" si="120"/>
        <v>3.0041284403669728</v>
      </c>
      <c r="L367" s="6">
        <f t="shared" si="131"/>
        <v>100.1376146788991</v>
      </c>
      <c r="M367" s="6">
        <f t="shared" si="121"/>
        <v>5.0068807339449553</v>
      </c>
      <c r="N367" s="16">
        <f t="shared" si="132"/>
        <v>143.99868072669983</v>
      </c>
      <c r="O367" s="7">
        <f t="shared" si="122"/>
        <v>7.1999340363349917</v>
      </c>
      <c r="P367" s="16">
        <f t="shared" si="133"/>
        <v>227.99791115060808</v>
      </c>
      <c r="Q367" s="7">
        <f t="shared" si="123"/>
        <v>11.399895557530403</v>
      </c>
      <c r="R367" s="16">
        <f t="shared" si="134"/>
        <v>287.99736145339966</v>
      </c>
      <c r="S367" s="7">
        <f t="shared" si="124"/>
        <v>14.399868072669983</v>
      </c>
    </row>
    <row r="368" spans="2:19" x14ac:dyDescent="0.35">
      <c r="B368" s="4" t="s">
        <v>378</v>
      </c>
      <c r="C368" t="s">
        <v>15</v>
      </c>
      <c r="D368">
        <v>120</v>
      </c>
      <c r="E368" t="s">
        <v>21</v>
      </c>
      <c r="F368" s="19">
        <f t="shared" si="135"/>
        <v>0.54575000000000007</v>
      </c>
      <c r="G368" s="5">
        <f t="shared" si="119"/>
        <v>19.816182500000004</v>
      </c>
      <c r="J368" s="6">
        <f t="shared" si="130"/>
        <v>50.068807339449542</v>
      </c>
      <c r="K368" s="6">
        <f t="shared" si="120"/>
        <v>2.5034403669724772</v>
      </c>
      <c r="L368" s="6">
        <f t="shared" si="131"/>
        <v>83.448012232415905</v>
      </c>
      <c r="M368" s="6">
        <f t="shared" si="121"/>
        <v>4.1724006116207955</v>
      </c>
      <c r="N368" s="16">
        <f t="shared" si="132"/>
        <v>119.99890060558316</v>
      </c>
      <c r="O368" s="7">
        <f t="shared" si="122"/>
        <v>5.9999450302791582</v>
      </c>
      <c r="P368" s="16">
        <f t="shared" si="133"/>
        <v>189.99825929217337</v>
      </c>
      <c r="Q368" s="7">
        <f t="shared" si="123"/>
        <v>9.4999129646086686</v>
      </c>
      <c r="R368" s="16">
        <f t="shared" si="134"/>
        <v>239.99780121116632</v>
      </c>
      <c r="S368" s="7">
        <f t="shared" si="124"/>
        <v>11.999890060558316</v>
      </c>
    </row>
    <row r="369" spans="2:19" x14ac:dyDescent="0.35">
      <c r="B369" s="4" t="s">
        <v>379</v>
      </c>
      <c r="C369" t="s">
        <v>15</v>
      </c>
      <c r="D369">
        <v>100</v>
      </c>
      <c r="E369" t="s">
        <v>21</v>
      </c>
      <c r="F369" s="19">
        <f t="shared" si="135"/>
        <v>0.45479166666666665</v>
      </c>
      <c r="G369" s="5">
        <f t="shared" si="119"/>
        <v>16.513485416666668</v>
      </c>
      <c r="J369" s="6"/>
      <c r="K369" s="6"/>
      <c r="L369" s="6"/>
      <c r="M369" s="6"/>
      <c r="N369" s="16"/>
      <c r="O369" s="7"/>
      <c r="P369" s="16"/>
      <c r="Q369" s="7"/>
      <c r="R369" s="16"/>
      <c r="S369" s="7"/>
    </row>
    <row r="370" spans="2:19" x14ac:dyDescent="0.35">
      <c r="B370" s="4" t="s">
        <v>380</v>
      </c>
      <c r="C370" t="s">
        <v>15</v>
      </c>
      <c r="D370">
        <v>120</v>
      </c>
      <c r="E370" t="s">
        <v>21</v>
      </c>
      <c r="F370" s="19">
        <f t="shared" si="135"/>
        <v>0.54575000000000007</v>
      </c>
      <c r="G370" s="5">
        <f t="shared" si="119"/>
        <v>19.816182500000004</v>
      </c>
      <c r="K370" s="6"/>
      <c r="M370" s="6"/>
      <c r="O370" s="7"/>
      <c r="Q370" s="7"/>
      <c r="S370" s="7"/>
    </row>
    <row r="371" spans="2:19" x14ac:dyDescent="0.35">
      <c r="B371" s="4" t="s">
        <v>381</v>
      </c>
      <c r="C371" t="s">
        <v>15</v>
      </c>
      <c r="D371">
        <v>100</v>
      </c>
      <c r="E371" t="s">
        <v>21</v>
      </c>
      <c r="F371" s="19">
        <f t="shared" si="135"/>
        <v>0.45479166666666665</v>
      </c>
      <c r="G371" s="5">
        <f t="shared" si="119"/>
        <v>16.513485416666668</v>
      </c>
      <c r="J371" s="6">
        <f t="shared" ref="J371:J383" si="136">+$J$1*F390</f>
        <v>2.002752293577982</v>
      </c>
      <c r="K371" s="6">
        <f t="shared" si="120"/>
        <v>0.1001376146788991</v>
      </c>
      <c r="L371" s="6">
        <f t="shared" ref="L371:L383" si="137">+$L$1*F390</f>
        <v>3.3379204892966365</v>
      </c>
      <c r="M371" s="6">
        <f t="shared" si="121"/>
        <v>0.16689602446483182</v>
      </c>
      <c r="N371" s="16">
        <f t="shared" ref="N371:N383" si="138">+$N$1*F390</f>
        <v>4.7999560242233272</v>
      </c>
      <c r="O371" s="7">
        <f t="shared" si="122"/>
        <v>0.23999780121116637</v>
      </c>
      <c r="P371" s="16">
        <f t="shared" ref="P371:P383" si="139">+$P$1*F390</f>
        <v>7.599930371686936</v>
      </c>
      <c r="Q371" s="7">
        <f t="shared" si="123"/>
        <v>0.3799965185843468</v>
      </c>
      <c r="R371" s="16">
        <f t="shared" ref="R371:R383" si="140">+$R$1*F390</f>
        <v>9.5999120484466545</v>
      </c>
      <c r="S371" s="7">
        <f t="shared" si="124"/>
        <v>0.47999560242233275</v>
      </c>
    </row>
    <row r="372" spans="2:19" x14ac:dyDescent="0.35">
      <c r="B372" s="4" t="s">
        <v>382</v>
      </c>
      <c r="C372" t="s">
        <v>15</v>
      </c>
      <c r="D372">
        <v>75</v>
      </c>
      <c r="E372" t="s">
        <v>21</v>
      </c>
      <c r="F372" s="19">
        <f t="shared" si="135"/>
        <v>0.34109374999999997</v>
      </c>
      <c r="G372" s="5">
        <f t="shared" si="119"/>
        <v>12.3851140625</v>
      </c>
      <c r="J372" s="6">
        <f t="shared" si="136"/>
        <v>16.022018348623856</v>
      </c>
      <c r="K372" s="6">
        <f t="shared" si="120"/>
        <v>0.80110091743119283</v>
      </c>
      <c r="L372" s="6">
        <f t="shared" si="137"/>
        <v>26.703363914373092</v>
      </c>
      <c r="M372" s="6">
        <f t="shared" si="121"/>
        <v>1.3351681957186545</v>
      </c>
      <c r="N372" s="16">
        <f t="shared" si="138"/>
        <v>38.399648193786618</v>
      </c>
      <c r="O372" s="7">
        <f t="shared" si="122"/>
        <v>1.919982409689331</v>
      </c>
      <c r="P372" s="16">
        <f t="shared" si="139"/>
        <v>60.799442973495488</v>
      </c>
      <c r="Q372" s="7">
        <f t="shared" si="123"/>
        <v>3.0399721486747744</v>
      </c>
      <c r="R372" s="16">
        <f t="shared" si="140"/>
        <v>76.799296387573236</v>
      </c>
      <c r="S372" s="7">
        <f t="shared" si="124"/>
        <v>3.839964819378662</v>
      </c>
    </row>
    <row r="373" spans="2:19" x14ac:dyDescent="0.35">
      <c r="B373" s="4" t="s">
        <v>383</v>
      </c>
      <c r="C373" t="s">
        <v>15</v>
      </c>
      <c r="D373">
        <v>60</v>
      </c>
      <c r="E373" t="s">
        <v>21</v>
      </c>
      <c r="F373" s="19">
        <f t="shared" si="135"/>
        <v>0.27287500000000003</v>
      </c>
      <c r="G373" s="5">
        <f t="shared" si="119"/>
        <v>9.9080912500000018</v>
      </c>
      <c r="J373" s="6">
        <f t="shared" si="136"/>
        <v>40.055045871559635</v>
      </c>
      <c r="K373" s="6">
        <f t="shared" si="120"/>
        <v>2.0027522935779816</v>
      </c>
      <c r="L373" s="6">
        <f t="shared" si="137"/>
        <v>66.758409785932727</v>
      </c>
      <c r="M373" s="6">
        <f t="shared" si="121"/>
        <v>3.3379204892966365</v>
      </c>
      <c r="N373" s="16">
        <f t="shared" si="138"/>
        <v>95.999120484466545</v>
      </c>
      <c r="O373" s="7">
        <f t="shared" si="122"/>
        <v>4.7999560242233272</v>
      </c>
      <c r="P373" s="16">
        <f t="shared" si="139"/>
        <v>151.9986074337387</v>
      </c>
      <c r="Q373" s="7">
        <f t="shared" si="123"/>
        <v>7.5999303716869351</v>
      </c>
      <c r="R373" s="16">
        <f t="shared" si="140"/>
        <v>191.99824096893309</v>
      </c>
      <c r="S373" s="7">
        <f t="shared" si="124"/>
        <v>9.5999120484466545</v>
      </c>
    </row>
    <row r="374" spans="2:19" x14ac:dyDescent="0.35">
      <c r="B374" s="4" t="s">
        <v>384</v>
      </c>
      <c r="C374" t="s">
        <v>15</v>
      </c>
      <c r="D374">
        <v>75</v>
      </c>
      <c r="E374" t="s">
        <v>21</v>
      </c>
      <c r="F374" s="19">
        <f t="shared" si="135"/>
        <v>0.34109374999999997</v>
      </c>
      <c r="G374" s="5">
        <f t="shared" si="119"/>
        <v>12.3851140625</v>
      </c>
      <c r="J374" s="6">
        <f t="shared" si="136"/>
        <v>10.013761467889909</v>
      </c>
      <c r="K374" s="6">
        <f t="shared" si="120"/>
        <v>0.50068807339449539</v>
      </c>
      <c r="L374" s="6">
        <f t="shared" si="137"/>
        <v>16.689602446483182</v>
      </c>
      <c r="M374" s="6">
        <f t="shared" si="121"/>
        <v>0.83448012232415913</v>
      </c>
      <c r="N374" s="16">
        <f t="shared" si="138"/>
        <v>23.999780121116636</v>
      </c>
      <c r="O374" s="7">
        <f t="shared" si="122"/>
        <v>1.1999890060558318</v>
      </c>
      <c r="P374" s="16">
        <f t="shared" si="139"/>
        <v>37.999651858434675</v>
      </c>
      <c r="Q374" s="7">
        <f t="shared" si="123"/>
        <v>1.8999825929217338</v>
      </c>
      <c r="R374" s="16">
        <f t="shared" si="140"/>
        <v>47.999560242233272</v>
      </c>
      <c r="S374" s="7">
        <f t="shared" si="124"/>
        <v>2.3999780121116636</v>
      </c>
    </row>
    <row r="375" spans="2:19" x14ac:dyDescent="0.35">
      <c r="B375" s="4" t="s">
        <v>386</v>
      </c>
      <c r="C375" t="s">
        <v>15</v>
      </c>
      <c r="D375">
        <v>80</v>
      </c>
      <c r="E375" t="s">
        <v>21</v>
      </c>
      <c r="F375" s="19">
        <f t="shared" si="135"/>
        <v>0.36383333333333334</v>
      </c>
      <c r="G375" s="5">
        <f t="shared" si="119"/>
        <v>13.210788333333335</v>
      </c>
      <c r="J375" s="6">
        <f t="shared" si="136"/>
        <v>2.002752293577982</v>
      </c>
      <c r="K375" s="6">
        <f t="shared" si="120"/>
        <v>0.1001376146788991</v>
      </c>
      <c r="L375" s="6">
        <f t="shared" si="137"/>
        <v>3.3379204892966365</v>
      </c>
      <c r="M375" s="6">
        <f t="shared" si="121"/>
        <v>0.16689602446483182</v>
      </c>
      <c r="N375" s="16">
        <f t="shared" si="138"/>
        <v>4.7999560242233272</v>
      </c>
      <c r="O375" s="7">
        <f t="shared" si="122"/>
        <v>0.23999780121116637</v>
      </c>
      <c r="P375" s="16">
        <f t="shared" si="139"/>
        <v>7.599930371686936</v>
      </c>
      <c r="Q375" s="7">
        <f t="shared" si="123"/>
        <v>0.3799965185843468</v>
      </c>
      <c r="R375" s="16">
        <f t="shared" si="140"/>
        <v>9.5999120484466545</v>
      </c>
      <c r="S375" s="7">
        <f t="shared" si="124"/>
        <v>0.47999560242233275</v>
      </c>
    </row>
    <row r="376" spans="2:19" x14ac:dyDescent="0.35">
      <c r="B376" s="4" t="s">
        <v>385</v>
      </c>
      <c r="C376" t="s">
        <v>15</v>
      </c>
      <c r="D376">
        <v>50</v>
      </c>
      <c r="E376" t="s">
        <v>21</v>
      </c>
      <c r="F376" s="19">
        <f t="shared" si="135"/>
        <v>0.22739583333333332</v>
      </c>
      <c r="G376" s="5">
        <f t="shared" si="119"/>
        <v>8.2567427083333342</v>
      </c>
      <c r="J376" s="6">
        <f t="shared" si="136"/>
        <v>100.13761467889908</v>
      </c>
      <c r="K376" s="6">
        <f t="shared" si="120"/>
        <v>5.0068807339449544</v>
      </c>
      <c r="L376" s="6">
        <f t="shared" si="137"/>
        <v>166.89602446483181</v>
      </c>
      <c r="M376" s="6">
        <f t="shared" si="121"/>
        <v>8.3448012232415909</v>
      </c>
      <c r="N376" s="16">
        <f t="shared" si="138"/>
        <v>239.99780121116632</v>
      </c>
      <c r="O376" s="7">
        <f t="shared" si="122"/>
        <v>11.999890060558316</v>
      </c>
      <c r="P376" s="16">
        <f t="shared" si="139"/>
        <v>379.99651858434675</v>
      </c>
      <c r="Q376" s="7">
        <f t="shared" si="123"/>
        <v>18.999825929217337</v>
      </c>
      <c r="R376" s="16">
        <f t="shared" si="140"/>
        <v>479.99560242233264</v>
      </c>
      <c r="S376" s="7">
        <f t="shared" si="124"/>
        <v>23.999780121116633</v>
      </c>
    </row>
    <row r="377" spans="2:19" x14ac:dyDescent="0.35">
      <c r="B377" s="4" t="s">
        <v>387</v>
      </c>
      <c r="C377" t="s">
        <v>15</v>
      </c>
      <c r="D377">
        <v>60</v>
      </c>
      <c r="E377" t="s">
        <v>21</v>
      </c>
      <c r="F377" s="19">
        <f t="shared" si="135"/>
        <v>0.27287500000000003</v>
      </c>
      <c r="G377" s="5">
        <f t="shared" si="119"/>
        <v>9.9080912500000018</v>
      </c>
      <c r="J377" s="6">
        <f t="shared" si="136"/>
        <v>120.16513761467891</v>
      </c>
      <c r="K377" s="6">
        <f t="shared" si="120"/>
        <v>6.0082568807339456</v>
      </c>
      <c r="L377" s="6">
        <f t="shared" si="137"/>
        <v>200.2752293577982</v>
      </c>
      <c r="M377" s="6">
        <f t="shared" si="121"/>
        <v>10.013761467889911</v>
      </c>
      <c r="N377" s="16">
        <f t="shared" si="138"/>
        <v>287.99736145339966</v>
      </c>
      <c r="O377" s="7">
        <f t="shared" si="122"/>
        <v>14.399868072669983</v>
      </c>
      <c r="P377" s="16">
        <f t="shared" si="139"/>
        <v>455.99582230121615</v>
      </c>
      <c r="Q377" s="7">
        <f t="shared" si="123"/>
        <v>22.799791115060806</v>
      </c>
      <c r="R377" s="16">
        <f t="shared" si="140"/>
        <v>575.99472290679932</v>
      </c>
      <c r="S377" s="7">
        <f t="shared" si="124"/>
        <v>28.799736145339967</v>
      </c>
    </row>
    <row r="378" spans="2:19" x14ac:dyDescent="0.35">
      <c r="B378" s="4" t="s">
        <v>388</v>
      </c>
      <c r="C378" t="s">
        <v>15</v>
      </c>
      <c r="D378">
        <v>50</v>
      </c>
      <c r="E378" t="s">
        <v>21</v>
      </c>
      <c r="F378" s="19">
        <f t="shared" si="135"/>
        <v>0.22739583333333332</v>
      </c>
      <c r="G378" s="5">
        <f t="shared" si="119"/>
        <v>8.2567427083333342</v>
      </c>
      <c r="J378" s="6">
        <f t="shared" si="136"/>
        <v>100.13761467889908</v>
      </c>
      <c r="K378" s="6">
        <f t="shared" si="120"/>
        <v>5.0068807339449544</v>
      </c>
      <c r="L378" s="6">
        <f t="shared" si="137"/>
        <v>166.89602446483181</v>
      </c>
      <c r="M378" s="6">
        <f t="shared" si="121"/>
        <v>8.3448012232415909</v>
      </c>
      <c r="N378" s="16">
        <f t="shared" si="138"/>
        <v>239.99780121116632</v>
      </c>
      <c r="O378" s="7">
        <f t="shared" si="122"/>
        <v>11.999890060558316</v>
      </c>
      <c r="P378" s="16">
        <f t="shared" si="139"/>
        <v>379.99651858434675</v>
      </c>
      <c r="Q378" s="7">
        <f t="shared" si="123"/>
        <v>18.999825929217337</v>
      </c>
      <c r="R378" s="16">
        <f t="shared" si="140"/>
        <v>479.99560242233264</v>
      </c>
      <c r="S378" s="7">
        <f t="shared" si="124"/>
        <v>23.999780121116633</v>
      </c>
    </row>
    <row r="379" spans="2:19" x14ac:dyDescent="0.35">
      <c r="B379" s="4" t="s">
        <v>389</v>
      </c>
      <c r="C379" t="s">
        <v>15</v>
      </c>
      <c r="D379">
        <v>30</v>
      </c>
      <c r="E379" t="s">
        <v>21</v>
      </c>
      <c r="F379" s="19">
        <f t="shared" si="135"/>
        <v>0.13643750000000002</v>
      </c>
      <c r="G379" s="5">
        <f t="shared" si="119"/>
        <v>4.9540456250000009</v>
      </c>
      <c r="J379" s="6">
        <f t="shared" si="136"/>
        <v>200.27522935779817</v>
      </c>
      <c r="K379" s="6">
        <f t="shared" si="120"/>
        <v>10.013761467889909</v>
      </c>
      <c r="L379" s="6">
        <f t="shared" si="137"/>
        <v>333.79204892966362</v>
      </c>
      <c r="M379" s="6">
        <f t="shared" si="121"/>
        <v>16.689602446483182</v>
      </c>
      <c r="N379" s="16">
        <f t="shared" si="138"/>
        <v>479.99560242233264</v>
      </c>
      <c r="O379" s="7">
        <f t="shared" si="122"/>
        <v>23.999780121116633</v>
      </c>
      <c r="P379" s="16">
        <f t="shared" si="139"/>
        <v>759.99303716869349</v>
      </c>
      <c r="Q379" s="7">
        <f t="shared" si="123"/>
        <v>37.999651858434675</v>
      </c>
      <c r="R379" s="16">
        <f t="shared" si="140"/>
        <v>959.99120484466528</v>
      </c>
      <c r="S379" s="7">
        <f t="shared" si="124"/>
        <v>47.999560242233265</v>
      </c>
    </row>
    <row r="380" spans="2:19" x14ac:dyDescent="0.35">
      <c r="B380" s="4" t="s">
        <v>390</v>
      </c>
      <c r="C380" t="s">
        <v>15</v>
      </c>
      <c r="D380">
        <v>120</v>
      </c>
      <c r="E380" t="s">
        <v>21</v>
      </c>
      <c r="F380" s="19">
        <f t="shared" si="135"/>
        <v>0.54575000000000007</v>
      </c>
      <c r="G380" s="5">
        <f t="shared" si="119"/>
        <v>19.816182500000004</v>
      </c>
      <c r="J380" s="6">
        <f t="shared" si="136"/>
        <v>100.13761467889908</v>
      </c>
      <c r="K380" s="6">
        <f t="shared" si="120"/>
        <v>5.0068807339449544</v>
      </c>
      <c r="L380" s="6">
        <f t="shared" si="137"/>
        <v>166.89602446483181</v>
      </c>
      <c r="M380" s="6">
        <f t="shared" si="121"/>
        <v>8.3448012232415909</v>
      </c>
      <c r="N380" s="16">
        <f t="shared" si="138"/>
        <v>239.99780121116632</v>
      </c>
      <c r="O380" s="7">
        <f t="shared" si="122"/>
        <v>11.999890060558316</v>
      </c>
      <c r="P380" s="16">
        <f t="shared" si="139"/>
        <v>379.99651858434675</v>
      </c>
      <c r="Q380" s="7">
        <f t="shared" si="123"/>
        <v>18.999825929217337</v>
      </c>
      <c r="R380" s="16">
        <f t="shared" si="140"/>
        <v>479.99560242233264</v>
      </c>
      <c r="S380" s="7">
        <f t="shared" si="124"/>
        <v>23.999780121116633</v>
      </c>
    </row>
    <row r="381" spans="2:19" x14ac:dyDescent="0.35">
      <c r="B381" s="4" t="s">
        <v>391</v>
      </c>
      <c r="C381" t="s">
        <v>15</v>
      </c>
      <c r="D381">
        <v>60</v>
      </c>
      <c r="E381" t="s">
        <v>21</v>
      </c>
      <c r="F381" s="19">
        <f t="shared" si="135"/>
        <v>0.27287500000000003</v>
      </c>
      <c r="G381" s="5">
        <f t="shared" si="119"/>
        <v>9.9080912500000018</v>
      </c>
      <c r="J381" s="6">
        <f t="shared" si="136"/>
        <v>60.082568807339456</v>
      </c>
      <c r="K381" s="6">
        <f t="shared" si="120"/>
        <v>3.0041284403669728</v>
      </c>
      <c r="L381" s="6">
        <f t="shared" si="137"/>
        <v>100.1376146788991</v>
      </c>
      <c r="M381" s="6">
        <f t="shared" si="121"/>
        <v>5.0068807339449553</v>
      </c>
      <c r="N381" s="16">
        <f t="shared" si="138"/>
        <v>143.99868072669983</v>
      </c>
      <c r="O381" s="7">
        <f t="shared" si="122"/>
        <v>7.1999340363349917</v>
      </c>
      <c r="P381" s="16">
        <f t="shared" si="139"/>
        <v>227.99791115060808</v>
      </c>
      <c r="Q381" s="7">
        <f t="shared" si="123"/>
        <v>11.399895557530403</v>
      </c>
      <c r="R381" s="16">
        <f t="shared" si="140"/>
        <v>287.99736145339966</v>
      </c>
      <c r="S381" s="7">
        <f t="shared" si="124"/>
        <v>14.399868072669983</v>
      </c>
    </row>
    <row r="382" spans="2:19" x14ac:dyDescent="0.35">
      <c r="B382" s="4" t="s">
        <v>392</v>
      </c>
      <c r="C382" t="s">
        <v>15</v>
      </c>
      <c r="D382">
        <v>60</v>
      </c>
      <c r="E382" t="s">
        <v>21</v>
      </c>
      <c r="F382" s="19">
        <f t="shared" si="135"/>
        <v>0.27287500000000003</v>
      </c>
      <c r="G382" s="5">
        <f t="shared" si="119"/>
        <v>9.9080912500000018</v>
      </c>
      <c r="J382" s="6">
        <f t="shared" si="136"/>
        <v>75.103211009174302</v>
      </c>
      <c r="K382" s="6">
        <f t="shared" si="120"/>
        <v>3.7551605504587151</v>
      </c>
      <c r="L382" s="6">
        <f t="shared" si="137"/>
        <v>125.17201834862385</v>
      </c>
      <c r="M382" s="6">
        <f t="shared" si="121"/>
        <v>6.2586009174311927</v>
      </c>
      <c r="N382" s="16">
        <f t="shared" si="138"/>
        <v>179.99835090837473</v>
      </c>
      <c r="O382" s="7">
        <f t="shared" si="122"/>
        <v>8.9999175454187359</v>
      </c>
      <c r="P382" s="16">
        <f t="shared" si="139"/>
        <v>284.99738893826003</v>
      </c>
      <c r="Q382" s="7">
        <f t="shared" si="123"/>
        <v>14.249869446913001</v>
      </c>
      <c r="R382" s="16">
        <f t="shared" si="140"/>
        <v>359.99670181674946</v>
      </c>
      <c r="S382" s="7">
        <f t="shared" si="124"/>
        <v>17.999835090837472</v>
      </c>
    </row>
    <row r="383" spans="2:19" x14ac:dyDescent="0.35">
      <c r="B383" s="4" t="s">
        <v>393</v>
      </c>
      <c r="C383" t="s">
        <v>15</v>
      </c>
      <c r="D383">
        <v>50</v>
      </c>
      <c r="E383" t="s">
        <v>21</v>
      </c>
      <c r="F383" s="19">
        <f t="shared" si="135"/>
        <v>0.22739583333333332</v>
      </c>
      <c r="G383" s="5">
        <f t="shared" si="119"/>
        <v>8.2567427083333342</v>
      </c>
      <c r="J383" s="6">
        <f t="shared" si="136"/>
        <v>80.11009174311927</v>
      </c>
      <c r="K383" s="6">
        <f t="shared" si="120"/>
        <v>4.0055045871559631</v>
      </c>
      <c r="L383" s="6">
        <f t="shared" si="137"/>
        <v>133.51681957186545</v>
      </c>
      <c r="M383" s="6">
        <f t="shared" si="121"/>
        <v>6.6758409785932731</v>
      </c>
      <c r="N383" s="16">
        <f t="shared" si="138"/>
        <v>191.99824096893309</v>
      </c>
      <c r="O383" s="7">
        <f t="shared" si="122"/>
        <v>9.5999120484466545</v>
      </c>
      <c r="P383" s="16">
        <f t="shared" si="139"/>
        <v>303.9972148674774</v>
      </c>
      <c r="Q383" s="7">
        <f t="shared" si="123"/>
        <v>15.19986074337387</v>
      </c>
      <c r="R383" s="16">
        <f t="shared" si="140"/>
        <v>383.99648193786618</v>
      </c>
      <c r="S383" s="7">
        <f t="shared" si="124"/>
        <v>19.199824096893309</v>
      </c>
    </row>
    <row r="384" spans="2:19" x14ac:dyDescent="0.35">
      <c r="B384" s="4" t="s">
        <v>471</v>
      </c>
      <c r="C384" t="s">
        <v>15</v>
      </c>
      <c r="D384">
        <v>80</v>
      </c>
      <c r="E384" t="s">
        <v>21</v>
      </c>
      <c r="F384" s="19">
        <f t="shared" si="135"/>
        <v>0.36383333333333334</v>
      </c>
      <c r="G384" s="5">
        <f t="shared" si="119"/>
        <v>13.210788333333335</v>
      </c>
      <c r="J384" s="6"/>
      <c r="K384" s="6"/>
      <c r="L384" s="6"/>
      <c r="M384" s="6"/>
      <c r="N384" s="16"/>
      <c r="O384" s="7"/>
      <c r="P384" s="16"/>
      <c r="Q384" s="7"/>
      <c r="R384" s="16"/>
      <c r="S384" s="7"/>
    </row>
    <row r="385" spans="2:19" x14ac:dyDescent="0.35">
      <c r="B385" s="4" t="s">
        <v>472</v>
      </c>
      <c r="C385" t="s">
        <v>15</v>
      </c>
      <c r="D385">
        <v>75</v>
      </c>
      <c r="E385" t="s">
        <v>21</v>
      </c>
      <c r="F385" s="19">
        <f t="shared" si="135"/>
        <v>0.34109374999999997</v>
      </c>
      <c r="G385" s="5">
        <f t="shared" si="119"/>
        <v>12.3851140625</v>
      </c>
      <c r="J385" s="6"/>
      <c r="K385" s="6"/>
      <c r="L385" s="6"/>
      <c r="M385" s="6"/>
      <c r="N385" s="16"/>
      <c r="O385" s="7"/>
      <c r="P385" s="16"/>
      <c r="Q385" s="7"/>
      <c r="R385" s="16"/>
      <c r="S385" s="7"/>
    </row>
    <row r="386" spans="2:19" x14ac:dyDescent="0.35">
      <c r="B386" s="4" t="s">
        <v>473</v>
      </c>
      <c r="C386" t="s">
        <v>15</v>
      </c>
      <c r="D386">
        <v>50</v>
      </c>
      <c r="E386" t="s">
        <v>21</v>
      </c>
      <c r="F386" s="19">
        <f t="shared" si="135"/>
        <v>0.22739583333333332</v>
      </c>
      <c r="G386" s="5">
        <f t="shared" si="119"/>
        <v>8.2567427083333342</v>
      </c>
      <c r="J386" s="6"/>
      <c r="K386" s="6"/>
      <c r="L386" s="6"/>
      <c r="M386" s="6"/>
      <c r="N386" s="16"/>
      <c r="O386" s="7"/>
      <c r="P386" s="16"/>
      <c r="Q386" s="7"/>
      <c r="R386" s="16"/>
      <c r="S386" s="7"/>
    </row>
    <row r="387" spans="2:19" x14ac:dyDescent="0.35">
      <c r="B387" s="4"/>
      <c r="F387" s="19"/>
      <c r="J387" s="6"/>
      <c r="K387" s="6"/>
      <c r="L387" s="6"/>
      <c r="M387" s="6"/>
      <c r="N387" s="16"/>
      <c r="O387" s="7"/>
      <c r="P387" s="16"/>
      <c r="Q387" s="7"/>
      <c r="R387" s="16"/>
      <c r="S387" s="7"/>
    </row>
    <row r="388" spans="2:19" ht="15" thickBot="1" x14ac:dyDescent="0.4">
      <c r="B388" s="4"/>
      <c r="F388" s="19"/>
      <c r="J388" s="6">
        <f t="shared" ref="J388:J393" si="141">+$J$1*F403</f>
        <v>120.16513761467891</v>
      </c>
      <c r="K388" s="6">
        <f t="shared" si="120"/>
        <v>6.0082568807339456</v>
      </c>
      <c r="L388" s="6">
        <f t="shared" ref="L388:L393" si="142">+$L$1*F403</f>
        <v>200.2752293577982</v>
      </c>
      <c r="M388" s="6">
        <f t="shared" si="121"/>
        <v>10.013761467889911</v>
      </c>
      <c r="N388" s="16">
        <f t="shared" ref="N388:N393" si="143">+$N$1*F403</f>
        <v>287.99736145339966</v>
      </c>
      <c r="O388" s="7">
        <f t="shared" si="122"/>
        <v>14.399868072669983</v>
      </c>
      <c r="P388" s="16">
        <f t="shared" ref="P388:P393" si="144">+$P$1*F403</f>
        <v>455.99582230121615</v>
      </c>
      <c r="Q388" s="7">
        <f t="shared" si="123"/>
        <v>22.799791115060806</v>
      </c>
      <c r="R388" s="16">
        <f t="shared" ref="R388:R393" si="145">+$R$1*F403</f>
        <v>575.99472290679932</v>
      </c>
      <c r="S388" s="7">
        <f t="shared" si="124"/>
        <v>28.799736145339967</v>
      </c>
    </row>
    <row r="389" spans="2:19" ht="15" thickBot="1" x14ac:dyDescent="0.4">
      <c r="B389" s="20" t="s">
        <v>422</v>
      </c>
      <c r="F389" s="19"/>
      <c r="J389" s="6">
        <f t="shared" si="141"/>
        <v>100.13761467889908</v>
      </c>
      <c r="K389" s="6">
        <f t="shared" si="120"/>
        <v>5.0068807339449544</v>
      </c>
      <c r="L389" s="6">
        <f t="shared" si="142"/>
        <v>166.89602446483181</v>
      </c>
      <c r="M389" s="6">
        <f t="shared" si="121"/>
        <v>8.3448012232415909</v>
      </c>
      <c r="N389" s="16">
        <f t="shared" si="143"/>
        <v>239.99780121116632</v>
      </c>
      <c r="O389" s="7">
        <f t="shared" si="122"/>
        <v>11.999890060558316</v>
      </c>
      <c r="P389" s="16">
        <f t="shared" si="144"/>
        <v>379.99651858434675</v>
      </c>
      <c r="Q389" s="7">
        <f t="shared" si="123"/>
        <v>18.999825929217337</v>
      </c>
      <c r="R389" s="16">
        <f t="shared" si="145"/>
        <v>479.99560242233264</v>
      </c>
      <c r="S389" s="7">
        <f t="shared" si="124"/>
        <v>23.999780121116633</v>
      </c>
    </row>
    <row r="390" spans="2:19" x14ac:dyDescent="0.35">
      <c r="B390" s="4" t="s">
        <v>394</v>
      </c>
      <c r="C390" t="s">
        <v>290</v>
      </c>
      <c r="D390">
        <v>2</v>
      </c>
      <c r="E390" t="s">
        <v>21</v>
      </c>
      <c r="F390" s="19">
        <f t="shared" ref="F390:F408" si="146">+D390/72000*$C$1</f>
        <v>9.0958333333333342E-3</v>
      </c>
      <c r="G390" s="5">
        <f t="shared" si="119"/>
        <v>0.33026970833333341</v>
      </c>
      <c r="J390" s="6">
        <f t="shared" si="141"/>
        <v>75.103211009174302</v>
      </c>
      <c r="K390" s="6">
        <f t="shared" si="120"/>
        <v>3.7551605504587151</v>
      </c>
      <c r="L390" s="6">
        <f t="shared" si="142"/>
        <v>125.17201834862385</v>
      </c>
      <c r="M390" s="6">
        <f t="shared" si="121"/>
        <v>6.2586009174311927</v>
      </c>
      <c r="N390" s="16">
        <f t="shared" si="143"/>
        <v>179.99835090837473</v>
      </c>
      <c r="O390" s="7">
        <f t="shared" si="122"/>
        <v>8.9999175454187359</v>
      </c>
      <c r="P390" s="16">
        <f t="shared" si="144"/>
        <v>284.99738893826003</v>
      </c>
      <c r="Q390" s="7">
        <f t="shared" si="123"/>
        <v>14.249869446913001</v>
      </c>
      <c r="R390" s="16">
        <f t="shared" si="145"/>
        <v>359.99670181674946</v>
      </c>
      <c r="S390" s="7">
        <f t="shared" si="124"/>
        <v>17.999835090837472</v>
      </c>
    </row>
    <row r="391" spans="2:19" x14ac:dyDescent="0.35">
      <c r="B391" s="4" t="s">
        <v>395</v>
      </c>
      <c r="C391" t="s">
        <v>290</v>
      </c>
      <c r="D391">
        <v>16</v>
      </c>
      <c r="E391" t="s">
        <v>21</v>
      </c>
      <c r="F391" s="19">
        <f t="shared" si="146"/>
        <v>7.2766666666666674E-2</v>
      </c>
      <c r="G391" s="5">
        <f t="shared" si="119"/>
        <v>2.6421576666666673</v>
      </c>
      <c r="J391" s="6">
        <f t="shared" si="141"/>
        <v>801.10091743119267</v>
      </c>
      <c r="K391" s="6">
        <f t="shared" si="120"/>
        <v>40.055045871559635</v>
      </c>
      <c r="L391" s="6">
        <f t="shared" si="142"/>
        <v>1335.1681957186545</v>
      </c>
      <c r="M391" s="6">
        <f t="shared" si="121"/>
        <v>66.758409785932727</v>
      </c>
      <c r="N391" s="16">
        <f t="shared" si="143"/>
        <v>1919.9824096893306</v>
      </c>
      <c r="O391" s="7">
        <f t="shared" si="122"/>
        <v>95.99912048446653</v>
      </c>
      <c r="P391" s="16">
        <f t="shared" si="144"/>
        <v>3039.972148674774</v>
      </c>
      <c r="Q391" s="7">
        <f t="shared" si="123"/>
        <v>151.9986074337387</v>
      </c>
      <c r="R391" s="16">
        <f t="shared" si="145"/>
        <v>3839.9648193786611</v>
      </c>
      <c r="S391" s="7">
        <f t="shared" si="124"/>
        <v>191.99824096893306</v>
      </c>
    </row>
    <row r="392" spans="2:19" x14ac:dyDescent="0.35">
      <c r="B392" s="4" t="s">
        <v>396</v>
      </c>
      <c r="C392" t="s">
        <v>145</v>
      </c>
      <c r="D392">
        <v>40</v>
      </c>
      <c r="E392" t="s">
        <v>21</v>
      </c>
      <c r="F392" s="19">
        <f t="shared" si="146"/>
        <v>0.18191666666666667</v>
      </c>
      <c r="G392" s="5">
        <f t="shared" si="119"/>
        <v>6.6053941666666676</v>
      </c>
      <c r="J392" s="6">
        <f t="shared" si="141"/>
        <v>500.6880733944954</v>
      </c>
      <c r="K392" s="6">
        <f t="shared" si="120"/>
        <v>25.034403669724771</v>
      </c>
      <c r="L392" s="6">
        <f t="shared" si="142"/>
        <v>834.48012232415897</v>
      </c>
      <c r="M392" s="6">
        <f t="shared" si="121"/>
        <v>41.724006116207946</v>
      </c>
      <c r="N392" s="16">
        <f t="shared" si="143"/>
        <v>1199.9890060558316</v>
      </c>
      <c r="O392" s="7">
        <f t="shared" si="122"/>
        <v>59.99945030279158</v>
      </c>
      <c r="P392" s="16">
        <f t="shared" si="144"/>
        <v>1899.9825929217336</v>
      </c>
      <c r="Q392" s="7">
        <f t="shared" si="123"/>
        <v>94.999129646086686</v>
      </c>
      <c r="R392" s="16">
        <f t="shared" si="145"/>
        <v>2399.9780121116632</v>
      </c>
      <c r="S392" s="7">
        <f t="shared" si="124"/>
        <v>119.99890060558316</v>
      </c>
    </row>
    <row r="393" spans="2:19" x14ac:dyDescent="0.35">
      <c r="B393" s="4" t="s">
        <v>397</v>
      </c>
      <c r="C393" t="s">
        <v>398</v>
      </c>
      <c r="D393">
        <v>10</v>
      </c>
      <c r="E393" t="s">
        <v>21</v>
      </c>
      <c r="F393" s="19">
        <f t="shared" si="146"/>
        <v>4.5479166666666668E-2</v>
      </c>
      <c r="G393" s="5">
        <f t="shared" ref="G393:G456" si="147">$G$1*F393</f>
        <v>1.6513485416666669</v>
      </c>
      <c r="J393" s="6">
        <f t="shared" si="141"/>
        <v>1502.0642201834862</v>
      </c>
      <c r="K393" s="6">
        <f t="shared" si="120"/>
        <v>75.103211009174316</v>
      </c>
      <c r="L393" s="6">
        <f t="shared" si="142"/>
        <v>2503.440366972477</v>
      </c>
      <c r="M393" s="6">
        <f t="shared" si="121"/>
        <v>125.17201834862385</v>
      </c>
      <c r="N393" s="16">
        <f t="shared" si="143"/>
        <v>3599.9670181674946</v>
      </c>
      <c r="O393" s="7">
        <f t="shared" si="122"/>
        <v>179.99835090837473</v>
      </c>
      <c r="P393" s="16">
        <f t="shared" si="144"/>
        <v>5699.9477787652004</v>
      </c>
      <c r="Q393" s="7">
        <f t="shared" si="123"/>
        <v>284.99738893826003</v>
      </c>
      <c r="R393" s="16">
        <f t="shared" si="145"/>
        <v>7199.9340363349893</v>
      </c>
      <c r="S393" s="7">
        <f t="shared" si="124"/>
        <v>359.99670181674946</v>
      </c>
    </row>
    <row r="394" spans="2:19" x14ac:dyDescent="0.35">
      <c r="B394" s="4" t="s">
        <v>400</v>
      </c>
      <c r="C394" t="s">
        <v>401</v>
      </c>
      <c r="D394">
        <v>2</v>
      </c>
      <c r="E394" t="s">
        <v>21</v>
      </c>
      <c r="F394" s="19">
        <f t="shared" si="146"/>
        <v>9.0958333333333342E-3</v>
      </c>
      <c r="G394" s="5">
        <f t="shared" si="147"/>
        <v>0.33026970833333341</v>
      </c>
    </row>
    <row r="395" spans="2:19" x14ac:dyDescent="0.35">
      <c r="B395" s="4" t="s">
        <v>399</v>
      </c>
      <c r="C395" t="s">
        <v>290</v>
      </c>
      <c r="D395">
        <v>100</v>
      </c>
      <c r="E395" t="s">
        <v>21</v>
      </c>
      <c r="F395" s="19">
        <f t="shared" si="146"/>
        <v>0.45479166666666665</v>
      </c>
      <c r="G395" s="5">
        <f t="shared" si="147"/>
        <v>16.513485416666668</v>
      </c>
    </row>
    <row r="396" spans="2:19" x14ac:dyDescent="0.35">
      <c r="B396" s="4" t="s">
        <v>402</v>
      </c>
      <c r="C396" t="s">
        <v>290</v>
      </c>
      <c r="D396">
        <v>120</v>
      </c>
      <c r="E396" t="s">
        <v>21</v>
      </c>
      <c r="F396" s="19">
        <f t="shared" si="146"/>
        <v>0.54575000000000007</v>
      </c>
      <c r="G396" s="5">
        <f t="shared" si="147"/>
        <v>19.816182500000004</v>
      </c>
    </row>
    <row r="397" spans="2:19" x14ac:dyDescent="0.35">
      <c r="B397" s="4" t="s">
        <v>403</v>
      </c>
      <c r="C397" t="s">
        <v>290</v>
      </c>
      <c r="D397">
        <v>100</v>
      </c>
      <c r="E397" t="s">
        <v>21</v>
      </c>
      <c r="F397" s="19">
        <f t="shared" si="146"/>
        <v>0.45479166666666665</v>
      </c>
      <c r="G397" s="5">
        <f t="shared" si="147"/>
        <v>16.513485416666668</v>
      </c>
    </row>
    <row r="398" spans="2:19" x14ac:dyDescent="0.35">
      <c r="B398" s="4" t="s">
        <v>404</v>
      </c>
      <c r="C398" t="s">
        <v>290</v>
      </c>
      <c r="D398">
        <v>200</v>
      </c>
      <c r="E398" t="s">
        <v>21</v>
      </c>
      <c r="F398" s="19">
        <f t="shared" si="146"/>
        <v>0.9095833333333333</v>
      </c>
      <c r="G398" s="5">
        <f t="shared" si="147"/>
        <v>33.026970833333337</v>
      </c>
    </row>
    <row r="399" spans="2:19" x14ac:dyDescent="0.35">
      <c r="B399" s="4" t="s">
        <v>406</v>
      </c>
      <c r="C399" t="s">
        <v>290</v>
      </c>
      <c r="D399">
        <v>100</v>
      </c>
      <c r="E399" t="s">
        <v>21</v>
      </c>
      <c r="F399" s="19">
        <f t="shared" si="146"/>
        <v>0.45479166666666665</v>
      </c>
      <c r="G399" s="5">
        <f t="shared" si="147"/>
        <v>16.513485416666668</v>
      </c>
    </row>
    <row r="400" spans="2:19" x14ac:dyDescent="0.35">
      <c r="B400" s="4" t="s">
        <v>405</v>
      </c>
      <c r="C400" t="s">
        <v>102</v>
      </c>
      <c r="D400">
        <v>60</v>
      </c>
      <c r="E400" t="s">
        <v>21</v>
      </c>
      <c r="F400" s="19">
        <f t="shared" si="146"/>
        <v>0.27287500000000003</v>
      </c>
      <c r="G400" s="5">
        <f t="shared" si="147"/>
        <v>9.9080912500000018</v>
      </c>
    </row>
    <row r="401" spans="2:7" x14ac:dyDescent="0.35">
      <c r="B401" s="4" t="s">
        <v>407</v>
      </c>
      <c r="C401" t="s">
        <v>102</v>
      </c>
      <c r="D401">
        <v>75</v>
      </c>
      <c r="E401" t="s">
        <v>21</v>
      </c>
      <c r="F401" s="19">
        <f t="shared" si="146"/>
        <v>0.34109374999999997</v>
      </c>
      <c r="G401" s="5">
        <f t="shared" si="147"/>
        <v>12.3851140625</v>
      </c>
    </row>
    <row r="402" spans="2:7" x14ac:dyDescent="0.35">
      <c r="B402" s="4" t="s">
        <v>409</v>
      </c>
      <c r="C402" t="s">
        <v>91</v>
      </c>
      <c r="D402">
        <v>80</v>
      </c>
      <c r="E402" t="s">
        <v>21</v>
      </c>
      <c r="F402" s="19">
        <f t="shared" si="146"/>
        <v>0.36383333333333334</v>
      </c>
      <c r="G402" s="5">
        <f t="shared" si="147"/>
        <v>13.210788333333335</v>
      </c>
    </row>
    <row r="403" spans="2:7" x14ac:dyDescent="0.35">
      <c r="B403" s="4" t="s">
        <v>408</v>
      </c>
      <c r="C403" t="s">
        <v>91</v>
      </c>
      <c r="D403">
        <v>120</v>
      </c>
      <c r="E403" t="s">
        <v>21</v>
      </c>
      <c r="F403" s="19">
        <f t="shared" si="146"/>
        <v>0.54575000000000007</v>
      </c>
      <c r="G403" s="5">
        <f t="shared" si="147"/>
        <v>19.816182500000004</v>
      </c>
    </row>
    <row r="404" spans="2:7" x14ac:dyDescent="0.35">
      <c r="B404" s="4" t="s">
        <v>410</v>
      </c>
      <c r="C404" t="s">
        <v>290</v>
      </c>
      <c r="D404">
        <v>100</v>
      </c>
      <c r="E404" t="s">
        <v>21</v>
      </c>
      <c r="F404" s="19">
        <f t="shared" si="146"/>
        <v>0.45479166666666665</v>
      </c>
      <c r="G404" s="5">
        <f t="shared" si="147"/>
        <v>16.513485416666668</v>
      </c>
    </row>
    <row r="405" spans="2:7" x14ac:dyDescent="0.35">
      <c r="B405" s="4" t="s">
        <v>411</v>
      </c>
      <c r="C405" t="s">
        <v>290</v>
      </c>
      <c r="D405">
        <v>75</v>
      </c>
      <c r="E405" t="s">
        <v>21</v>
      </c>
      <c r="F405" s="19">
        <f t="shared" si="146"/>
        <v>0.34109374999999997</v>
      </c>
      <c r="G405" s="5">
        <f t="shared" si="147"/>
        <v>12.3851140625</v>
      </c>
    </row>
    <row r="406" spans="2:7" x14ac:dyDescent="0.35">
      <c r="B406" s="4" t="s">
        <v>412</v>
      </c>
      <c r="C406" t="s">
        <v>91</v>
      </c>
      <c r="D406">
        <v>800</v>
      </c>
      <c r="E406" t="s">
        <v>21</v>
      </c>
      <c r="F406" s="19">
        <f t="shared" si="146"/>
        <v>3.6383333333333332</v>
      </c>
      <c r="G406" s="5">
        <f t="shared" si="147"/>
        <v>132.10788333333335</v>
      </c>
    </row>
    <row r="407" spans="2:7" x14ac:dyDescent="0.35">
      <c r="B407" s="4" t="s">
        <v>413</v>
      </c>
      <c r="C407" t="s">
        <v>290</v>
      </c>
      <c r="D407">
        <v>500</v>
      </c>
      <c r="E407" t="s">
        <v>21</v>
      </c>
      <c r="F407" s="19">
        <f t="shared" si="146"/>
        <v>2.2739583333333333</v>
      </c>
      <c r="G407" s="5">
        <f t="shared" si="147"/>
        <v>82.567427083333342</v>
      </c>
    </row>
    <row r="408" spans="2:7" x14ac:dyDescent="0.35">
      <c r="B408" s="4" t="s">
        <v>414</v>
      </c>
      <c r="C408" t="s">
        <v>91</v>
      </c>
      <c r="D408">
        <v>1500</v>
      </c>
      <c r="E408" t="s">
        <v>21</v>
      </c>
      <c r="F408" s="19">
        <f t="shared" si="146"/>
        <v>6.8218749999999995</v>
      </c>
      <c r="G408" s="5">
        <f t="shared" si="147"/>
        <v>247.70228125</v>
      </c>
    </row>
    <row r="409" spans="2:7" x14ac:dyDescent="0.35">
      <c r="B409" s="23" t="s">
        <v>474</v>
      </c>
      <c r="C409" s="23" t="s">
        <v>290</v>
      </c>
      <c r="D409" s="23">
        <v>500</v>
      </c>
      <c r="E409" s="23" t="s">
        <v>21</v>
      </c>
      <c r="F409" s="19">
        <f t="shared" ref="F409:F414" si="148">+D409/72000*$C$1</f>
        <v>2.2739583333333333</v>
      </c>
      <c r="G409" s="5">
        <f t="shared" si="147"/>
        <v>82.567427083333342</v>
      </c>
    </row>
    <row r="410" spans="2:7" x14ac:dyDescent="0.35">
      <c r="B410" s="23" t="s">
        <v>475</v>
      </c>
      <c r="C410" s="23" t="s">
        <v>290</v>
      </c>
      <c r="D410" s="23">
        <v>100</v>
      </c>
      <c r="E410" s="23" t="s">
        <v>21</v>
      </c>
      <c r="F410" s="19">
        <f t="shared" si="148"/>
        <v>0.45479166666666665</v>
      </c>
      <c r="G410" s="5">
        <f t="shared" si="147"/>
        <v>16.513485416666668</v>
      </c>
    </row>
    <row r="411" spans="2:7" x14ac:dyDescent="0.35">
      <c r="B411" s="23" t="s">
        <v>476</v>
      </c>
      <c r="C411" s="23" t="s">
        <v>290</v>
      </c>
      <c r="D411" s="23">
        <v>200</v>
      </c>
      <c r="E411" s="23" t="s">
        <v>21</v>
      </c>
      <c r="F411" s="19">
        <f t="shared" si="148"/>
        <v>0.9095833333333333</v>
      </c>
      <c r="G411" s="5">
        <f t="shared" si="147"/>
        <v>33.026970833333337</v>
      </c>
    </row>
    <row r="412" spans="2:7" x14ac:dyDescent="0.35">
      <c r="B412" s="23" t="s">
        <v>477</v>
      </c>
      <c r="C412" s="23" t="s">
        <v>290</v>
      </c>
      <c r="D412" s="23">
        <v>100</v>
      </c>
      <c r="E412" s="23" t="s">
        <v>21</v>
      </c>
      <c r="F412" s="19">
        <f t="shared" si="148"/>
        <v>0.45479166666666665</v>
      </c>
      <c r="G412" s="5">
        <f t="shared" si="147"/>
        <v>16.513485416666668</v>
      </c>
    </row>
    <row r="413" spans="2:7" x14ac:dyDescent="0.35">
      <c r="B413" s="23" t="s">
        <v>478</v>
      </c>
      <c r="C413" s="23" t="s">
        <v>290</v>
      </c>
      <c r="D413" s="23">
        <v>60</v>
      </c>
      <c r="E413" s="23" t="s">
        <v>21</v>
      </c>
      <c r="F413" s="19">
        <f t="shared" si="148"/>
        <v>0.27287500000000003</v>
      </c>
      <c r="G413" s="5">
        <f t="shared" si="147"/>
        <v>9.9080912500000018</v>
      </c>
    </row>
    <row r="414" spans="2:7" x14ac:dyDescent="0.35">
      <c r="B414" s="23" t="s">
        <v>479</v>
      </c>
      <c r="C414" s="23" t="s">
        <v>290</v>
      </c>
      <c r="D414" s="23">
        <v>75</v>
      </c>
      <c r="E414" s="23" t="s">
        <v>21</v>
      </c>
      <c r="F414" s="19">
        <f t="shared" si="148"/>
        <v>0.34109374999999997</v>
      </c>
      <c r="G414" s="5">
        <f t="shared" si="147"/>
        <v>12.3851140625</v>
      </c>
    </row>
    <row r="415" spans="2:7" ht="15" thickBot="1" x14ac:dyDescent="0.4"/>
    <row r="416" spans="2:7" ht="15" thickBot="1" x14ac:dyDescent="0.4">
      <c r="B416" s="25" t="s">
        <v>480</v>
      </c>
    </row>
    <row r="417" spans="2:7" x14ac:dyDescent="0.35">
      <c r="B417" s="26" t="s">
        <v>481</v>
      </c>
      <c r="C417" s="26" t="s">
        <v>91</v>
      </c>
      <c r="D417" s="24">
        <v>120</v>
      </c>
      <c r="E417" s="24" t="s">
        <v>21</v>
      </c>
      <c r="F417" s="19">
        <f t="shared" ref="F417" si="149">+D417/72000*$C$1</f>
        <v>0.54575000000000007</v>
      </c>
      <c r="G417" s="5">
        <f t="shared" si="147"/>
        <v>19.816182500000004</v>
      </c>
    </row>
    <row r="418" spans="2:7" x14ac:dyDescent="0.35">
      <c r="B418" s="26" t="s">
        <v>482</v>
      </c>
      <c r="C418" s="26" t="s">
        <v>91</v>
      </c>
      <c r="D418" s="24">
        <v>100</v>
      </c>
      <c r="E418" s="24" t="s">
        <v>21</v>
      </c>
      <c r="F418" s="19">
        <f t="shared" ref="F418" si="150">+D418/72000*$C$1</f>
        <v>0.45479166666666665</v>
      </c>
      <c r="G418" s="5">
        <f t="shared" si="147"/>
        <v>16.513485416666668</v>
      </c>
    </row>
    <row r="419" spans="2:7" x14ac:dyDescent="0.35">
      <c r="B419" s="26" t="s">
        <v>483</v>
      </c>
      <c r="C419" s="26" t="s">
        <v>91</v>
      </c>
      <c r="D419" s="24">
        <v>2</v>
      </c>
      <c r="E419" s="24" t="s">
        <v>21</v>
      </c>
      <c r="F419" s="19">
        <f t="shared" ref="F419:F424" si="151">+D419/72000*$C$1</f>
        <v>9.0958333333333342E-3</v>
      </c>
      <c r="G419" s="5">
        <f t="shared" si="147"/>
        <v>0.33026970833333341</v>
      </c>
    </row>
    <row r="420" spans="2:7" ht="15" thickBot="1" x14ac:dyDescent="0.4">
      <c r="F420" s="19"/>
    </row>
    <row r="421" spans="2:7" ht="15" thickBot="1" x14ac:dyDescent="0.4">
      <c r="B421" s="25" t="s">
        <v>484</v>
      </c>
      <c r="F421" s="19"/>
    </row>
    <row r="422" spans="2:7" x14ac:dyDescent="0.35">
      <c r="B422" s="26" t="s">
        <v>485</v>
      </c>
      <c r="C422" s="26" t="s">
        <v>91</v>
      </c>
      <c r="D422" s="24">
        <v>20</v>
      </c>
      <c r="E422" s="24" t="s">
        <v>21</v>
      </c>
      <c r="F422" s="19">
        <f t="shared" si="151"/>
        <v>9.0958333333333335E-2</v>
      </c>
      <c r="G422" s="5">
        <f t="shared" si="147"/>
        <v>3.3026970833333338</v>
      </c>
    </row>
    <row r="423" spans="2:7" x14ac:dyDescent="0.35">
      <c r="B423" s="26" t="s">
        <v>486</v>
      </c>
      <c r="C423" s="26" t="s">
        <v>91</v>
      </c>
      <c r="D423" s="24">
        <v>40</v>
      </c>
      <c r="E423" s="24" t="s">
        <v>21</v>
      </c>
      <c r="F423" s="19">
        <f t="shared" si="151"/>
        <v>0.18191666666666667</v>
      </c>
      <c r="G423" s="5">
        <f t="shared" si="147"/>
        <v>6.6053941666666676</v>
      </c>
    </row>
    <row r="424" spans="2:7" x14ac:dyDescent="0.35">
      <c r="B424" s="26" t="s">
        <v>487</v>
      </c>
      <c r="C424" s="26" t="s">
        <v>290</v>
      </c>
      <c r="D424" s="24">
        <v>16</v>
      </c>
      <c r="E424" s="24" t="s">
        <v>21</v>
      </c>
      <c r="F424" s="19">
        <f t="shared" si="151"/>
        <v>7.2766666666666674E-2</v>
      </c>
      <c r="G424" s="5">
        <f t="shared" si="147"/>
        <v>2.6421576666666673</v>
      </c>
    </row>
    <row r="425" spans="2:7" x14ac:dyDescent="0.35">
      <c r="B425" s="26" t="s">
        <v>488</v>
      </c>
      <c r="C425" s="26" t="s">
        <v>102</v>
      </c>
      <c r="D425" s="24">
        <v>2</v>
      </c>
      <c r="E425" s="24" t="s">
        <v>21</v>
      </c>
      <c r="F425" s="19">
        <f t="shared" ref="F425" si="152">+D425/72000*$C$1</f>
        <v>9.0958333333333342E-3</v>
      </c>
      <c r="G425" s="5">
        <f t="shared" si="147"/>
        <v>0.33026970833333341</v>
      </c>
    </row>
    <row r="426" spans="2:7" ht="15" thickBot="1" x14ac:dyDescent="0.4"/>
    <row r="427" spans="2:7" ht="15" thickBot="1" x14ac:dyDescent="0.4">
      <c r="B427" s="25" t="s">
        <v>489</v>
      </c>
    </row>
    <row r="428" spans="2:7" x14ac:dyDescent="0.35">
      <c r="B428" s="26" t="s">
        <v>490</v>
      </c>
      <c r="C428" s="26" t="s">
        <v>0</v>
      </c>
      <c r="D428" s="24">
        <v>6</v>
      </c>
      <c r="E428" s="24" t="s">
        <v>21</v>
      </c>
      <c r="F428" s="19">
        <f t="shared" ref="F428" si="153">+D428/72000*$C$1</f>
        <v>2.7287499999999999E-2</v>
      </c>
      <c r="G428" s="5">
        <f t="shared" si="147"/>
        <v>0.99080912500000007</v>
      </c>
    </row>
    <row r="429" spans="2:7" x14ac:dyDescent="0.35">
      <c r="B429" s="26" t="s">
        <v>491</v>
      </c>
      <c r="C429" s="26" t="s">
        <v>0</v>
      </c>
      <c r="D429" s="24">
        <v>10</v>
      </c>
      <c r="E429" s="24" t="s">
        <v>21</v>
      </c>
      <c r="F429" s="19">
        <f t="shared" ref="F429" si="154">+D429/72000*$C$1</f>
        <v>4.5479166666666668E-2</v>
      </c>
      <c r="G429" s="5">
        <f t="shared" si="147"/>
        <v>1.6513485416666669</v>
      </c>
    </row>
    <row r="430" spans="2:7" x14ac:dyDescent="0.35">
      <c r="B430" s="26" t="s">
        <v>492</v>
      </c>
      <c r="C430" s="26" t="s">
        <v>0</v>
      </c>
      <c r="D430" s="24">
        <v>10</v>
      </c>
      <c r="E430" s="24" t="s">
        <v>21</v>
      </c>
      <c r="F430" s="19">
        <f t="shared" ref="F430" si="155">+D430/72000*$C$1</f>
        <v>4.5479166666666668E-2</v>
      </c>
      <c r="G430" s="5">
        <f t="shared" si="147"/>
        <v>1.6513485416666669</v>
      </c>
    </row>
    <row r="431" spans="2:7" ht="15" thickBot="1" x14ac:dyDescent="0.4"/>
    <row r="432" spans="2:7" ht="15" thickBot="1" x14ac:dyDescent="0.4">
      <c r="B432" s="25" t="s">
        <v>493</v>
      </c>
    </row>
    <row r="433" spans="2:30" x14ac:dyDescent="0.35">
      <c r="B433" s="26" t="s">
        <v>494</v>
      </c>
      <c r="C433" s="26" t="s">
        <v>497</v>
      </c>
      <c r="D433" s="24">
        <v>350</v>
      </c>
      <c r="E433" s="24" t="s">
        <v>21</v>
      </c>
      <c r="F433" s="19">
        <f t="shared" ref="F433:F435" si="156">+D433/72000*$C$1</f>
        <v>1.5917708333333334</v>
      </c>
      <c r="G433" s="5">
        <f t="shared" si="147"/>
        <v>57.79719895833334</v>
      </c>
    </row>
    <row r="434" spans="2:30" x14ac:dyDescent="0.35">
      <c r="B434" s="26" t="s">
        <v>495</v>
      </c>
      <c r="C434" s="26" t="s">
        <v>497</v>
      </c>
      <c r="D434" s="24">
        <v>250</v>
      </c>
      <c r="E434" s="24" t="s">
        <v>21</v>
      </c>
      <c r="F434" s="19">
        <f t="shared" si="156"/>
        <v>1.1369791666666667</v>
      </c>
      <c r="G434" s="5">
        <f t="shared" si="147"/>
        <v>41.283713541666671</v>
      </c>
    </row>
    <row r="435" spans="2:30" x14ac:dyDescent="0.35">
      <c r="B435" s="26" t="s">
        <v>496</v>
      </c>
      <c r="C435" s="26" t="s">
        <v>497</v>
      </c>
      <c r="D435" s="24">
        <v>350</v>
      </c>
      <c r="E435" s="24" t="s">
        <v>21</v>
      </c>
      <c r="F435" s="19">
        <f t="shared" si="156"/>
        <v>1.5917708333333334</v>
      </c>
      <c r="G435" s="5">
        <f t="shared" si="147"/>
        <v>57.79719895833334</v>
      </c>
    </row>
    <row r="436" spans="2:30" ht="15" thickBot="1" x14ac:dyDescent="0.4"/>
    <row r="437" spans="2:30" ht="15" thickBot="1" x14ac:dyDescent="0.4">
      <c r="B437" s="25" t="s">
        <v>498</v>
      </c>
    </row>
    <row r="438" spans="2:30" x14ac:dyDescent="0.35">
      <c r="B438" s="26" t="s">
        <v>499</v>
      </c>
      <c r="C438" s="26" t="s">
        <v>102</v>
      </c>
      <c r="D438" s="24">
        <v>400</v>
      </c>
      <c r="E438" s="24" t="s">
        <v>21</v>
      </c>
      <c r="F438" s="19">
        <f t="shared" ref="F438" si="157">+D438/72000*$C$1</f>
        <v>1.8191666666666666</v>
      </c>
      <c r="G438" s="5">
        <f t="shared" si="147"/>
        <v>66.053941666666674</v>
      </c>
    </row>
    <row r="439" spans="2:30" x14ac:dyDescent="0.35">
      <c r="B439" s="26" t="s">
        <v>500</v>
      </c>
      <c r="C439" s="26" t="s">
        <v>501</v>
      </c>
      <c r="D439" s="24">
        <v>16</v>
      </c>
      <c r="E439" s="24" t="s">
        <v>21</v>
      </c>
      <c r="F439" s="19">
        <f t="shared" ref="F439" si="158">+D439/72000*$C$1</f>
        <v>7.2766666666666674E-2</v>
      </c>
      <c r="G439" s="5">
        <f t="shared" si="147"/>
        <v>2.6421576666666673</v>
      </c>
    </row>
    <row r="440" spans="2:30" ht="15" thickBot="1" x14ac:dyDescent="0.4"/>
    <row r="441" spans="2:30" ht="15" thickBot="1" x14ac:dyDescent="0.4">
      <c r="B441" s="25" t="s">
        <v>502</v>
      </c>
    </row>
    <row r="442" spans="2:30" x14ac:dyDescent="0.35">
      <c r="B442" s="26" t="s">
        <v>503</v>
      </c>
      <c r="C442" t="s">
        <v>290</v>
      </c>
      <c r="D442" s="27">
        <v>50000</v>
      </c>
      <c r="E442" t="s">
        <v>21</v>
      </c>
      <c r="F442" s="19">
        <f t="shared" ref="F442" si="159">+D442/72000*$C$1</f>
        <v>227.39583333333331</v>
      </c>
      <c r="G442" s="5">
        <f t="shared" si="147"/>
        <v>8256.7427083333332</v>
      </c>
    </row>
    <row r="443" spans="2:30" x14ac:dyDescent="0.35">
      <c r="B443" s="26" t="s">
        <v>504</v>
      </c>
      <c r="C443" t="s">
        <v>290</v>
      </c>
      <c r="D443" s="28">
        <v>40000</v>
      </c>
      <c r="E443" t="s">
        <v>21</v>
      </c>
      <c r="F443" s="19">
        <f t="shared" ref="F443" si="160">+D443/72000*$C$1</f>
        <v>181.91666666666666</v>
      </c>
      <c r="G443" s="5">
        <f t="shared" si="147"/>
        <v>6605.3941666666669</v>
      </c>
    </row>
    <row r="444" spans="2:30" x14ac:dyDescent="0.35">
      <c r="B444" s="26" t="s">
        <v>505</v>
      </c>
      <c r="C444" t="s">
        <v>290</v>
      </c>
      <c r="D444" s="28">
        <v>30000</v>
      </c>
      <c r="E444" t="s">
        <v>21</v>
      </c>
      <c r="F444" s="19">
        <f t="shared" ref="F444" si="161">+D444/72000*$C$1</f>
        <v>136.4375</v>
      </c>
      <c r="G444" s="5">
        <f t="shared" si="147"/>
        <v>4954.0456250000007</v>
      </c>
    </row>
    <row r="445" spans="2:30" x14ac:dyDescent="0.35">
      <c r="B445" s="26" t="s">
        <v>506</v>
      </c>
      <c r="C445" t="s">
        <v>290</v>
      </c>
      <c r="D445" s="28">
        <v>12000</v>
      </c>
      <c r="E445" t="s">
        <v>21</v>
      </c>
      <c r="F445" s="19">
        <f t="shared" ref="F445:F453" si="162">+D445/72000*$C$1</f>
        <v>54.574999999999996</v>
      </c>
      <c r="G445" s="5">
        <f t="shared" si="147"/>
        <v>1981.61825</v>
      </c>
      <c r="AD445" t="s">
        <v>141</v>
      </c>
    </row>
    <row r="446" spans="2:30" x14ac:dyDescent="0.35">
      <c r="B446" s="26" t="s">
        <v>507</v>
      </c>
      <c r="C446" t="s">
        <v>290</v>
      </c>
      <c r="D446" s="28">
        <v>10000</v>
      </c>
      <c r="E446" s="28" t="s">
        <v>21</v>
      </c>
      <c r="F446" s="19">
        <f t="shared" si="162"/>
        <v>45.479166666666664</v>
      </c>
      <c r="G446" s="5">
        <f t="shared" si="147"/>
        <v>1651.3485416666667</v>
      </c>
    </row>
    <row r="447" spans="2:30" x14ac:dyDescent="0.35">
      <c r="B447" s="26" t="s">
        <v>508</v>
      </c>
      <c r="C447" t="s">
        <v>290</v>
      </c>
      <c r="D447" s="28">
        <v>8000</v>
      </c>
      <c r="E447" s="28" t="s">
        <v>21</v>
      </c>
      <c r="F447" s="19">
        <f t="shared" si="162"/>
        <v>36.383333333333333</v>
      </c>
      <c r="G447" s="5">
        <f t="shared" si="147"/>
        <v>1321.0788333333335</v>
      </c>
    </row>
    <row r="448" spans="2:30" x14ac:dyDescent="0.35">
      <c r="B448" s="26" t="s">
        <v>509</v>
      </c>
      <c r="C448" t="s">
        <v>290</v>
      </c>
      <c r="D448" s="28">
        <v>6000</v>
      </c>
      <c r="E448" s="28" t="s">
        <v>21</v>
      </c>
      <c r="F448" s="19">
        <f t="shared" si="162"/>
        <v>27.287499999999998</v>
      </c>
      <c r="G448" s="5">
        <f t="shared" si="147"/>
        <v>990.80912499999999</v>
      </c>
    </row>
    <row r="449" spans="2:7" x14ac:dyDescent="0.35">
      <c r="B449" s="26" t="s">
        <v>510</v>
      </c>
      <c r="C449" t="s">
        <v>290</v>
      </c>
      <c r="D449" s="28">
        <v>5000</v>
      </c>
      <c r="E449" s="28" t="s">
        <v>21</v>
      </c>
      <c r="F449" s="19">
        <f t="shared" si="162"/>
        <v>22.739583333333332</v>
      </c>
      <c r="G449" s="5">
        <f t="shared" si="147"/>
        <v>825.67427083333337</v>
      </c>
    </row>
    <row r="450" spans="2:7" x14ac:dyDescent="0.35">
      <c r="B450" s="26" t="s">
        <v>511</v>
      </c>
      <c r="C450" t="s">
        <v>290</v>
      </c>
      <c r="D450" s="28">
        <v>250</v>
      </c>
      <c r="E450" s="28" t="s">
        <v>21</v>
      </c>
      <c r="F450" s="19">
        <f t="shared" si="162"/>
        <v>1.1369791666666667</v>
      </c>
      <c r="G450" s="5">
        <f t="shared" si="147"/>
        <v>41.283713541666671</v>
      </c>
    </row>
    <row r="451" spans="2:7" x14ac:dyDescent="0.35">
      <c r="B451" s="26" t="s">
        <v>513</v>
      </c>
      <c r="C451" t="s">
        <v>290</v>
      </c>
      <c r="D451" s="28">
        <v>250</v>
      </c>
      <c r="E451" s="28" t="s">
        <v>21</v>
      </c>
      <c r="F451" s="19">
        <f t="shared" si="162"/>
        <v>1.1369791666666667</v>
      </c>
      <c r="G451" s="5">
        <f t="shared" si="147"/>
        <v>41.283713541666671</v>
      </c>
    </row>
    <row r="452" spans="2:7" x14ac:dyDescent="0.35">
      <c r="B452" s="26" t="s">
        <v>514</v>
      </c>
      <c r="C452" t="s">
        <v>290</v>
      </c>
      <c r="D452" s="28">
        <v>300</v>
      </c>
      <c r="E452" s="28" t="s">
        <v>21</v>
      </c>
      <c r="F452" s="19">
        <f t="shared" si="162"/>
        <v>1.3643749999999999</v>
      </c>
      <c r="G452" s="5">
        <f t="shared" si="147"/>
        <v>49.540456249999998</v>
      </c>
    </row>
    <row r="453" spans="2:7" x14ac:dyDescent="0.35">
      <c r="B453" s="26" t="s">
        <v>512</v>
      </c>
      <c r="C453" t="s">
        <v>290</v>
      </c>
      <c r="D453" s="28">
        <v>250</v>
      </c>
      <c r="E453" s="28" t="s">
        <v>21</v>
      </c>
      <c r="F453" s="19">
        <f t="shared" si="162"/>
        <v>1.1369791666666667</v>
      </c>
      <c r="G453" s="5">
        <f t="shared" si="147"/>
        <v>41.283713541666671</v>
      </c>
    </row>
    <row r="454" spans="2:7" x14ac:dyDescent="0.35">
      <c r="B454" s="26" t="s">
        <v>515</v>
      </c>
      <c r="C454" t="s">
        <v>290</v>
      </c>
      <c r="D454" s="28">
        <v>250</v>
      </c>
      <c r="E454" s="28" t="s">
        <v>21</v>
      </c>
      <c r="F454" s="19">
        <f t="shared" ref="F454:F466" si="163">+D454/72000*$C$1</f>
        <v>1.1369791666666667</v>
      </c>
      <c r="G454" s="5">
        <f t="shared" si="147"/>
        <v>41.283713541666671</v>
      </c>
    </row>
    <row r="455" spans="2:7" x14ac:dyDescent="0.35">
      <c r="B455" s="26" t="s">
        <v>516</v>
      </c>
      <c r="C455" t="s">
        <v>290</v>
      </c>
      <c r="D455" s="28">
        <v>150</v>
      </c>
      <c r="E455" s="28" t="s">
        <v>21</v>
      </c>
      <c r="F455" s="19">
        <f t="shared" si="163"/>
        <v>0.68218749999999995</v>
      </c>
      <c r="G455" s="5">
        <f t="shared" si="147"/>
        <v>24.770228124999999</v>
      </c>
    </row>
    <row r="456" spans="2:7" x14ac:dyDescent="0.35">
      <c r="B456" s="26" t="s">
        <v>517</v>
      </c>
      <c r="C456" t="s">
        <v>290</v>
      </c>
      <c r="D456" s="28">
        <v>100</v>
      </c>
      <c r="E456" s="28" t="s">
        <v>21</v>
      </c>
      <c r="F456" s="19">
        <f t="shared" si="163"/>
        <v>0.45479166666666665</v>
      </c>
      <c r="G456" s="5">
        <f t="shared" si="147"/>
        <v>16.513485416666668</v>
      </c>
    </row>
    <row r="457" spans="2:7" x14ac:dyDescent="0.35">
      <c r="B457" s="26" t="s">
        <v>518</v>
      </c>
      <c r="C457" t="s">
        <v>290</v>
      </c>
      <c r="D457" s="28">
        <v>175</v>
      </c>
      <c r="E457" s="28" t="s">
        <v>21</v>
      </c>
      <c r="F457" s="19">
        <f t="shared" si="163"/>
        <v>0.79588541666666668</v>
      </c>
      <c r="G457" s="5">
        <f t="shared" ref="G457:G520" si="164">$G$1*F457</f>
        <v>28.89859947916667</v>
      </c>
    </row>
    <row r="458" spans="2:7" x14ac:dyDescent="0.35">
      <c r="B458" s="26" t="s">
        <v>519</v>
      </c>
      <c r="C458" t="s">
        <v>290</v>
      </c>
      <c r="D458" s="28">
        <v>125</v>
      </c>
      <c r="E458" s="28" t="s">
        <v>21</v>
      </c>
      <c r="F458" s="19">
        <f t="shared" si="163"/>
        <v>0.56848958333333333</v>
      </c>
      <c r="G458" s="5">
        <f t="shared" si="164"/>
        <v>20.641856770833336</v>
      </c>
    </row>
    <row r="459" spans="2:7" x14ac:dyDescent="0.35">
      <c r="B459" s="26" t="s">
        <v>520</v>
      </c>
      <c r="C459" t="s">
        <v>290</v>
      </c>
      <c r="D459" s="28">
        <v>75</v>
      </c>
      <c r="E459" s="28" t="s">
        <v>21</v>
      </c>
      <c r="F459" s="19">
        <f t="shared" si="163"/>
        <v>0.34109374999999997</v>
      </c>
      <c r="G459" s="5">
        <f t="shared" si="164"/>
        <v>12.3851140625</v>
      </c>
    </row>
    <row r="460" spans="2:7" x14ac:dyDescent="0.35">
      <c r="B460" s="26" t="s">
        <v>521</v>
      </c>
      <c r="C460" t="s">
        <v>290</v>
      </c>
      <c r="D460" s="28">
        <v>75</v>
      </c>
      <c r="E460" s="28" t="s">
        <v>21</v>
      </c>
      <c r="F460" s="19">
        <f t="shared" si="163"/>
        <v>0.34109374999999997</v>
      </c>
      <c r="G460" s="5">
        <f t="shared" si="164"/>
        <v>12.3851140625</v>
      </c>
    </row>
    <row r="461" spans="2:7" x14ac:dyDescent="0.35">
      <c r="B461" s="26" t="s">
        <v>522</v>
      </c>
      <c r="C461" t="s">
        <v>290</v>
      </c>
      <c r="D461" s="28">
        <v>50</v>
      </c>
      <c r="E461" s="28" t="s">
        <v>21</v>
      </c>
      <c r="F461" s="19">
        <f t="shared" si="163"/>
        <v>0.22739583333333332</v>
      </c>
      <c r="G461" s="5">
        <f t="shared" si="164"/>
        <v>8.2567427083333342</v>
      </c>
    </row>
    <row r="462" spans="2:7" x14ac:dyDescent="0.35">
      <c r="B462" s="26" t="s">
        <v>523</v>
      </c>
      <c r="C462" t="s">
        <v>290</v>
      </c>
      <c r="D462" s="28">
        <v>32</v>
      </c>
      <c r="E462" s="28" t="s">
        <v>21</v>
      </c>
      <c r="F462" s="19">
        <f t="shared" si="163"/>
        <v>0.14553333333333335</v>
      </c>
      <c r="G462" s="5">
        <f t="shared" si="164"/>
        <v>5.2843153333333346</v>
      </c>
    </row>
    <row r="463" spans="2:7" x14ac:dyDescent="0.35">
      <c r="B463" s="26" t="s">
        <v>526</v>
      </c>
      <c r="C463" t="s">
        <v>91</v>
      </c>
      <c r="D463" s="28">
        <v>200</v>
      </c>
      <c r="E463" s="28" t="s">
        <v>21</v>
      </c>
      <c r="F463" s="19">
        <f t="shared" si="163"/>
        <v>0.9095833333333333</v>
      </c>
      <c r="G463" s="5">
        <f t="shared" si="164"/>
        <v>33.026970833333337</v>
      </c>
    </row>
    <row r="464" spans="2:7" x14ac:dyDescent="0.35">
      <c r="B464" s="26" t="s">
        <v>527</v>
      </c>
      <c r="C464" t="s">
        <v>91</v>
      </c>
      <c r="D464" s="28">
        <v>400</v>
      </c>
      <c r="E464" s="28" t="s">
        <v>21</v>
      </c>
      <c r="F464" s="19">
        <f t="shared" si="163"/>
        <v>1.8191666666666666</v>
      </c>
      <c r="G464" s="5">
        <f t="shared" si="164"/>
        <v>66.053941666666674</v>
      </c>
    </row>
    <row r="465" spans="2:7" x14ac:dyDescent="0.35">
      <c r="B465" s="26" t="s">
        <v>524</v>
      </c>
      <c r="C465" t="s">
        <v>91</v>
      </c>
      <c r="D465" s="28">
        <v>10</v>
      </c>
      <c r="E465" s="28" t="s">
        <v>21</v>
      </c>
      <c r="F465" s="19">
        <f t="shared" si="163"/>
        <v>4.5479166666666668E-2</v>
      </c>
      <c r="G465" s="5">
        <f t="shared" si="164"/>
        <v>1.6513485416666669</v>
      </c>
    </row>
    <row r="466" spans="2:7" x14ac:dyDescent="0.35">
      <c r="B466" s="26" t="s">
        <v>525</v>
      </c>
      <c r="C466" t="s">
        <v>91</v>
      </c>
      <c r="D466" s="28">
        <v>50</v>
      </c>
      <c r="E466" s="28" t="s">
        <v>21</v>
      </c>
      <c r="F466" s="19">
        <f t="shared" si="163"/>
        <v>0.22739583333333332</v>
      </c>
      <c r="G466" s="5">
        <f t="shared" si="164"/>
        <v>8.2567427083333342</v>
      </c>
    </row>
    <row r="467" spans="2:7" ht="15" thickBot="1" x14ac:dyDescent="0.4"/>
    <row r="468" spans="2:7" ht="15" thickBot="1" x14ac:dyDescent="0.4">
      <c r="B468" s="25" t="s">
        <v>528</v>
      </c>
    </row>
    <row r="469" spans="2:7" x14ac:dyDescent="0.35">
      <c r="B469" s="26" t="s">
        <v>529</v>
      </c>
      <c r="C469" t="s">
        <v>91</v>
      </c>
      <c r="D469" s="28">
        <v>400</v>
      </c>
      <c r="E469" s="28" t="s">
        <v>21</v>
      </c>
      <c r="F469" s="19">
        <f t="shared" ref="F469" si="165">+D469/72000*$C$1</f>
        <v>1.8191666666666666</v>
      </c>
      <c r="G469" s="5">
        <f t="shared" si="164"/>
        <v>66.053941666666674</v>
      </c>
    </row>
    <row r="470" spans="2:7" x14ac:dyDescent="0.35">
      <c r="B470" s="26" t="s">
        <v>530</v>
      </c>
      <c r="C470" t="s">
        <v>91</v>
      </c>
      <c r="D470" s="28">
        <v>600</v>
      </c>
      <c r="E470" s="28" t="s">
        <v>21</v>
      </c>
      <c r="F470" s="19">
        <f t="shared" ref="F470:F471" si="166">+D470/72000*$C$1</f>
        <v>2.7287499999999998</v>
      </c>
      <c r="G470" s="5">
        <f t="shared" si="164"/>
        <v>99.080912499999997</v>
      </c>
    </row>
    <row r="471" spans="2:7" x14ac:dyDescent="0.35">
      <c r="B471" s="26" t="s">
        <v>531</v>
      </c>
      <c r="C471" t="s">
        <v>91</v>
      </c>
      <c r="D471" s="28">
        <v>50</v>
      </c>
      <c r="E471" s="28" t="s">
        <v>21</v>
      </c>
      <c r="F471" s="19">
        <f t="shared" si="166"/>
        <v>0.22739583333333332</v>
      </c>
      <c r="G471" s="5">
        <f t="shared" si="164"/>
        <v>8.2567427083333342</v>
      </c>
    </row>
    <row r="472" spans="2:7" ht="15" thickBot="1" x14ac:dyDescent="0.4"/>
    <row r="473" spans="2:7" ht="15" thickBot="1" x14ac:dyDescent="0.4">
      <c r="B473" s="25" t="s">
        <v>532</v>
      </c>
    </row>
    <row r="474" spans="2:7" x14ac:dyDescent="0.35">
      <c r="B474" s="26" t="s">
        <v>533</v>
      </c>
      <c r="C474" t="s">
        <v>91</v>
      </c>
      <c r="D474" s="28">
        <v>750</v>
      </c>
      <c r="E474" s="28" t="s">
        <v>21</v>
      </c>
      <c r="F474" s="19">
        <f t="shared" ref="F474" si="167">+D474/72000*$C$1</f>
        <v>3.4109374999999997</v>
      </c>
      <c r="G474" s="5">
        <f t="shared" si="164"/>
        <v>123.851140625</v>
      </c>
    </row>
    <row r="475" spans="2:7" ht="15" thickBot="1" x14ac:dyDescent="0.4"/>
    <row r="476" spans="2:7" ht="15" thickBot="1" x14ac:dyDescent="0.4">
      <c r="B476" s="25" t="s">
        <v>534</v>
      </c>
    </row>
    <row r="477" spans="2:7" x14ac:dyDescent="0.35">
      <c r="B477" s="26" t="s">
        <v>535</v>
      </c>
      <c r="C477" t="s">
        <v>290</v>
      </c>
      <c r="D477">
        <v>50</v>
      </c>
      <c r="E477" s="28" t="s">
        <v>21</v>
      </c>
      <c r="F477" s="19">
        <f t="shared" ref="F477" si="168">+D477/72000*$C$1</f>
        <v>0.22739583333333332</v>
      </c>
      <c r="G477" s="5">
        <f t="shared" si="164"/>
        <v>8.2567427083333342</v>
      </c>
    </row>
    <row r="478" spans="2:7" ht="15" thickBot="1" x14ac:dyDescent="0.4"/>
    <row r="479" spans="2:7" ht="15" thickBot="1" x14ac:dyDescent="0.4">
      <c r="B479" s="25" t="s">
        <v>536</v>
      </c>
    </row>
    <row r="480" spans="2:7" x14ac:dyDescent="0.35">
      <c r="B480" s="26" t="s">
        <v>537</v>
      </c>
      <c r="C480" t="s">
        <v>0</v>
      </c>
      <c r="D480">
        <v>10</v>
      </c>
      <c r="E480" t="s">
        <v>21</v>
      </c>
      <c r="F480" s="19">
        <f t="shared" ref="F480" si="169">+D480/72000*$C$1</f>
        <v>4.5479166666666668E-2</v>
      </c>
      <c r="G480" s="5">
        <f t="shared" si="164"/>
        <v>1.6513485416666669</v>
      </c>
    </row>
    <row r="481" spans="2:7" x14ac:dyDescent="0.35">
      <c r="B481" s="26" t="s">
        <v>538</v>
      </c>
      <c r="C481" t="s">
        <v>0</v>
      </c>
      <c r="D481">
        <v>6</v>
      </c>
      <c r="E481" t="s">
        <v>21</v>
      </c>
      <c r="F481" s="19">
        <f t="shared" ref="F481" si="170">+D481/72000*$C$1</f>
        <v>2.7287499999999999E-2</v>
      </c>
      <c r="G481" s="5">
        <f t="shared" si="164"/>
        <v>0.99080912500000007</v>
      </c>
    </row>
    <row r="482" spans="2:7" ht="15" thickBot="1" x14ac:dyDescent="0.4"/>
    <row r="483" spans="2:7" ht="15" thickBot="1" x14ac:dyDescent="0.4">
      <c r="B483" s="25" t="s">
        <v>539</v>
      </c>
    </row>
    <row r="484" spans="2:7" x14ac:dyDescent="0.35">
      <c r="B484" s="26" t="s">
        <v>540</v>
      </c>
      <c r="C484" t="s">
        <v>290</v>
      </c>
      <c r="D484">
        <v>14</v>
      </c>
      <c r="E484" t="s">
        <v>21</v>
      </c>
      <c r="F484" s="19">
        <f t="shared" ref="F484" si="171">+D484/72000*$C$1</f>
        <v>6.3670833333333329E-2</v>
      </c>
      <c r="G484" s="5">
        <f t="shared" si="164"/>
        <v>2.3118879583333332</v>
      </c>
    </row>
    <row r="485" spans="2:7" x14ac:dyDescent="0.35">
      <c r="B485" s="26" t="s">
        <v>541</v>
      </c>
      <c r="C485" t="s">
        <v>102</v>
      </c>
      <c r="D485">
        <v>30</v>
      </c>
      <c r="E485" t="s">
        <v>21</v>
      </c>
      <c r="F485" s="19">
        <f t="shared" ref="F485" si="172">+D485/72000*$C$1</f>
        <v>0.13643750000000002</v>
      </c>
      <c r="G485" s="5">
        <f t="shared" si="164"/>
        <v>4.9540456250000009</v>
      </c>
    </row>
    <row r="486" spans="2:7" x14ac:dyDescent="0.35">
      <c r="B486" s="26" t="s">
        <v>542</v>
      </c>
      <c r="C486" t="s">
        <v>91</v>
      </c>
      <c r="D486">
        <v>12</v>
      </c>
      <c r="E486" t="s">
        <v>21</v>
      </c>
      <c r="F486" s="19">
        <f t="shared" ref="F486" si="173">+D486/72000*$C$1</f>
        <v>5.4574999999999999E-2</v>
      </c>
      <c r="G486" s="5">
        <f t="shared" si="164"/>
        <v>1.9816182500000001</v>
      </c>
    </row>
    <row r="487" spans="2:7" x14ac:dyDescent="0.35">
      <c r="B487" s="26" t="s">
        <v>543</v>
      </c>
      <c r="C487" t="s">
        <v>91</v>
      </c>
      <c r="D487">
        <v>14</v>
      </c>
      <c r="E487" t="s">
        <v>21</v>
      </c>
      <c r="F487" s="19">
        <f t="shared" ref="F487:F492" si="174">+D487/72000*$C$1</f>
        <v>6.3670833333333329E-2</v>
      </c>
      <c r="G487" s="5">
        <f t="shared" si="164"/>
        <v>2.3118879583333332</v>
      </c>
    </row>
    <row r="488" spans="2:7" x14ac:dyDescent="0.35">
      <c r="B488" s="26" t="s">
        <v>544</v>
      </c>
      <c r="C488" t="s">
        <v>91</v>
      </c>
      <c r="D488">
        <v>12</v>
      </c>
      <c r="E488" t="s">
        <v>21</v>
      </c>
      <c r="F488" s="19">
        <f t="shared" si="174"/>
        <v>5.4574999999999999E-2</v>
      </c>
      <c r="G488" s="5">
        <f t="shared" si="164"/>
        <v>1.9816182500000001</v>
      </c>
    </row>
    <row r="489" spans="2:7" x14ac:dyDescent="0.35">
      <c r="B489" s="26" t="s">
        <v>545</v>
      </c>
      <c r="C489" t="s">
        <v>91</v>
      </c>
      <c r="D489">
        <v>15</v>
      </c>
      <c r="E489" t="s">
        <v>21</v>
      </c>
      <c r="F489" s="19">
        <f t="shared" si="174"/>
        <v>6.8218750000000009E-2</v>
      </c>
      <c r="G489" s="5">
        <f t="shared" si="164"/>
        <v>2.4770228125000004</v>
      </c>
    </row>
    <row r="490" spans="2:7" x14ac:dyDescent="0.35">
      <c r="B490" s="26" t="s">
        <v>546</v>
      </c>
      <c r="C490" t="s">
        <v>91</v>
      </c>
      <c r="D490">
        <v>14</v>
      </c>
      <c r="E490" t="s">
        <v>21</v>
      </c>
      <c r="F490" s="19">
        <f t="shared" si="174"/>
        <v>6.3670833333333329E-2</v>
      </c>
      <c r="G490" s="5">
        <f t="shared" si="164"/>
        <v>2.3118879583333332</v>
      </c>
    </row>
    <row r="491" spans="2:7" x14ac:dyDescent="0.35">
      <c r="B491" s="26" t="s">
        <v>548</v>
      </c>
      <c r="C491" t="s">
        <v>547</v>
      </c>
      <c r="D491">
        <v>12</v>
      </c>
      <c r="E491" t="s">
        <v>21</v>
      </c>
      <c r="F491" s="19">
        <f t="shared" si="174"/>
        <v>5.4574999999999999E-2</v>
      </c>
      <c r="G491" s="5">
        <f t="shared" si="164"/>
        <v>1.9816182500000001</v>
      </c>
    </row>
    <row r="492" spans="2:7" x14ac:dyDescent="0.35">
      <c r="B492" s="26" t="s">
        <v>549</v>
      </c>
      <c r="C492" t="s">
        <v>91</v>
      </c>
      <c r="D492">
        <v>4</v>
      </c>
      <c r="E492" t="s">
        <v>21</v>
      </c>
      <c r="F492" s="19">
        <f t="shared" si="174"/>
        <v>1.8191666666666668E-2</v>
      </c>
      <c r="G492" s="5">
        <f t="shared" si="164"/>
        <v>0.66053941666666682</v>
      </c>
    </row>
    <row r="493" spans="2:7" ht="15" thickBot="1" x14ac:dyDescent="0.4"/>
    <row r="494" spans="2:7" ht="15" thickBot="1" x14ac:dyDescent="0.4">
      <c r="B494" s="25" t="s">
        <v>558</v>
      </c>
    </row>
    <row r="495" spans="2:7" x14ac:dyDescent="0.35">
      <c r="B495" s="26" t="s">
        <v>550</v>
      </c>
      <c r="C495" t="s">
        <v>102</v>
      </c>
      <c r="D495">
        <v>40</v>
      </c>
      <c r="E495" t="s">
        <v>21</v>
      </c>
      <c r="F495" s="19">
        <f t="shared" ref="F495" si="175">+D495/72000*$C$1</f>
        <v>0.18191666666666667</v>
      </c>
      <c r="G495" s="5">
        <f t="shared" si="164"/>
        <v>6.6053941666666676</v>
      </c>
    </row>
    <row r="496" spans="2:7" x14ac:dyDescent="0.35">
      <c r="B496" s="26" t="s">
        <v>551</v>
      </c>
      <c r="C496" t="s">
        <v>102</v>
      </c>
      <c r="D496">
        <v>50</v>
      </c>
      <c r="E496" t="s">
        <v>21</v>
      </c>
      <c r="F496" s="19">
        <f t="shared" ref="F496:F497" si="176">+D496/72000*$C$1</f>
        <v>0.22739583333333332</v>
      </c>
      <c r="G496" s="5">
        <f t="shared" si="164"/>
        <v>8.2567427083333342</v>
      </c>
    </row>
    <row r="497" spans="2:7" x14ac:dyDescent="0.35">
      <c r="B497" s="26" t="s">
        <v>552</v>
      </c>
      <c r="C497" t="s">
        <v>102</v>
      </c>
      <c r="D497">
        <v>20</v>
      </c>
      <c r="E497" t="s">
        <v>21</v>
      </c>
      <c r="F497" s="19">
        <f t="shared" si="176"/>
        <v>9.0958333333333335E-2</v>
      </c>
      <c r="G497" s="5">
        <f t="shared" si="164"/>
        <v>3.3026970833333338</v>
      </c>
    </row>
    <row r="498" spans="2:7" x14ac:dyDescent="0.35">
      <c r="B498" s="26" t="s">
        <v>553</v>
      </c>
      <c r="C498" t="s">
        <v>290</v>
      </c>
      <c r="D498">
        <v>30</v>
      </c>
      <c r="E498" t="s">
        <v>21</v>
      </c>
      <c r="F498" s="19">
        <f t="shared" ref="F498:F505" si="177">+D498/72000*$C$1</f>
        <v>0.13643750000000002</v>
      </c>
      <c r="G498" s="5">
        <f t="shared" si="164"/>
        <v>4.9540456250000009</v>
      </c>
    </row>
    <row r="499" spans="2:7" x14ac:dyDescent="0.35">
      <c r="B499" s="26" t="s">
        <v>554</v>
      </c>
      <c r="C499" t="s">
        <v>290</v>
      </c>
      <c r="D499">
        <v>50</v>
      </c>
      <c r="E499" t="s">
        <v>21</v>
      </c>
      <c r="F499" s="19">
        <f t="shared" si="177"/>
        <v>0.22739583333333332</v>
      </c>
      <c r="G499" s="5">
        <f t="shared" si="164"/>
        <v>8.2567427083333342</v>
      </c>
    </row>
    <row r="500" spans="2:7" x14ac:dyDescent="0.35">
      <c r="B500" s="26" t="s">
        <v>555</v>
      </c>
      <c r="C500" t="s">
        <v>290</v>
      </c>
      <c r="D500">
        <v>150</v>
      </c>
      <c r="E500" t="s">
        <v>21</v>
      </c>
      <c r="F500" s="19">
        <f t="shared" si="177"/>
        <v>0.68218749999999995</v>
      </c>
      <c r="G500" s="5">
        <f t="shared" si="164"/>
        <v>24.770228124999999</v>
      </c>
    </row>
    <row r="501" spans="2:7" x14ac:dyDescent="0.35">
      <c r="B501" s="26" t="s">
        <v>557</v>
      </c>
      <c r="C501" t="s">
        <v>556</v>
      </c>
      <c r="D501">
        <v>10</v>
      </c>
      <c r="E501" t="s">
        <v>21</v>
      </c>
      <c r="F501" s="19">
        <f t="shared" si="177"/>
        <v>4.5479166666666668E-2</v>
      </c>
      <c r="G501" s="5">
        <f t="shared" si="164"/>
        <v>1.6513485416666669</v>
      </c>
    </row>
    <row r="502" spans="2:7" x14ac:dyDescent="0.35">
      <c r="B502" s="26" t="s">
        <v>560</v>
      </c>
      <c r="C502" t="s">
        <v>559</v>
      </c>
      <c r="D502">
        <v>150</v>
      </c>
      <c r="E502" t="s">
        <v>21</v>
      </c>
      <c r="F502" s="19">
        <f t="shared" si="177"/>
        <v>0.68218749999999995</v>
      </c>
      <c r="G502" s="5">
        <f t="shared" si="164"/>
        <v>24.770228124999999</v>
      </c>
    </row>
    <row r="503" spans="2:7" x14ac:dyDescent="0.35">
      <c r="B503" s="26" t="s">
        <v>561</v>
      </c>
      <c r="C503" t="s">
        <v>559</v>
      </c>
      <c r="D503">
        <v>50</v>
      </c>
      <c r="E503" t="s">
        <v>21</v>
      </c>
      <c r="F503" s="19">
        <f t="shared" si="177"/>
        <v>0.22739583333333332</v>
      </c>
      <c r="G503" s="5">
        <f t="shared" si="164"/>
        <v>8.2567427083333342</v>
      </c>
    </row>
    <row r="504" spans="2:7" x14ac:dyDescent="0.35">
      <c r="B504" s="26" t="s">
        <v>562</v>
      </c>
      <c r="C504" t="s">
        <v>559</v>
      </c>
      <c r="D504">
        <v>30</v>
      </c>
      <c r="E504" t="s">
        <v>21</v>
      </c>
      <c r="F504" s="19">
        <f t="shared" si="177"/>
        <v>0.13643750000000002</v>
      </c>
      <c r="G504" s="5">
        <f t="shared" si="164"/>
        <v>4.9540456250000009</v>
      </c>
    </row>
    <row r="505" spans="2:7" x14ac:dyDescent="0.35">
      <c r="B505" s="26" t="s">
        <v>563</v>
      </c>
      <c r="C505" t="s">
        <v>564</v>
      </c>
      <c r="D505">
        <v>30</v>
      </c>
      <c r="E505" t="s">
        <v>21</v>
      </c>
      <c r="F505" s="19">
        <f t="shared" si="177"/>
        <v>0.13643750000000002</v>
      </c>
      <c r="G505" s="5">
        <f t="shared" si="164"/>
        <v>4.9540456250000009</v>
      </c>
    </row>
    <row r="506" spans="2:7" ht="15" thickBot="1" x14ac:dyDescent="0.4"/>
    <row r="507" spans="2:7" ht="15" thickBot="1" x14ac:dyDescent="0.4">
      <c r="B507" s="25" t="s">
        <v>565</v>
      </c>
    </row>
    <row r="508" spans="2:7" x14ac:dyDescent="0.35">
      <c r="B508" s="26" t="s">
        <v>566</v>
      </c>
      <c r="C508" t="s">
        <v>91</v>
      </c>
      <c r="D508">
        <v>250</v>
      </c>
      <c r="E508" t="s">
        <v>21</v>
      </c>
      <c r="F508" s="19">
        <f t="shared" ref="F508" si="178">+D508/72000*$C$1</f>
        <v>1.1369791666666667</v>
      </c>
      <c r="G508" s="5">
        <f t="shared" si="164"/>
        <v>41.283713541666671</v>
      </c>
    </row>
    <row r="509" spans="2:7" x14ac:dyDescent="0.35">
      <c r="B509" s="26" t="s">
        <v>567</v>
      </c>
      <c r="C509" t="s">
        <v>91</v>
      </c>
      <c r="D509">
        <v>200</v>
      </c>
      <c r="E509" t="s">
        <v>21</v>
      </c>
      <c r="F509" s="19">
        <f t="shared" ref="F509" si="179">+D509/72000*$C$1</f>
        <v>0.9095833333333333</v>
      </c>
      <c r="G509" s="5">
        <f t="shared" si="164"/>
        <v>33.026970833333337</v>
      </c>
    </row>
    <row r="510" spans="2:7" x14ac:dyDescent="0.35">
      <c r="B510" s="26" t="s">
        <v>568</v>
      </c>
      <c r="C510" t="s">
        <v>91</v>
      </c>
      <c r="D510">
        <v>240</v>
      </c>
      <c r="E510" t="s">
        <v>21</v>
      </c>
      <c r="F510" s="19">
        <f t="shared" ref="F510" si="180">+D510/72000*$C$1</f>
        <v>1.0915000000000001</v>
      </c>
      <c r="G510" s="5">
        <f t="shared" si="164"/>
        <v>39.632365000000007</v>
      </c>
    </row>
    <row r="511" spans="2:7" x14ac:dyDescent="0.35">
      <c r="B511" s="26" t="s">
        <v>569</v>
      </c>
      <c r="C511" t="s">
        <v>91</v>
      </c>
      <c r="D511">
        <v>200</v>
      </c>
      <c r="E511" t="s">
        <v>21</v>
      </c>
      <c r="F511" s="19">
        <f t="shared" ref="F511:F535" si="181">+D511/72000*$C$1</f>
        <v>0.9095833333333333</v>
      </c>
      <c r="G511" s="5">
        <f t="shared" si="164"/>
        <v>33.026970833333337</v>
      </c>
    </row>
    <row r="512" spans="2:7" x14ac:dyDescent="0.35">
      <c r="B512" s="26" t="s">
        <v>570</v>
      </c>
      <c r="C512" t="s">
        <v>91</v>
      </c>
      <c r="D512">
        <v>70</v>
      </c>
      <c r="E512" t="s">
        <v>21</v>
      </c>
      <c r="F512" s="19">
        <f t="shared" si="181"/>
        <v>0.31835416666666666</v>
      </c>
      <c r="G512" s="5">
        <f t="shared" si="164"/>
        <v>11.559439791666668</v>
      </c>
    </row>
    <row r="513" spans="2:7" x14ac:dyDescent="0.35">
      <c r="B513" s="26" t="s">
        <v>571</v>
      </c>
      <c r="C513" t="s">
        <v>91</v>
      </c>
      <c r="D513">
        <v>35</v>
      </c>
      <c r="E513" t="s">
        <v>21</v>
      </c>
      <c r="F513" s="19">
        <f t="shared" si="181"/>
        <v>0.15917708333333333</v>
      </c>
      <c r="G513" s="5">
        <f t="shared" si="164"/>
        <v>5.7797198958333338</v>
      </c>
    </row>
    <row r="514" spans="2:7" x14ac:dyDescent="0.35">
      <c r="B514" s="26" t="s">
        <v>572</v>
      </c>
      <c r="C514" t="s">
        <v>91</v>
      </c>
      <c r="D514">
        <v>275</v>
      </c>
      <c r="E514" t="s">
        <v>21</v>
      </c>
      <c r="F514" s="19">
        <f t="shared" si="181"/>
        <v>1.2506770833333332</v>
      </c>
      <c r="G514" s="5">
        <f t="shared" si="164"/>
        <v>45.412084895833331</v>
      </c>
    </row>
    <row r="515" spans="2:7" x14ac:dyDescent="0.35">
      <c r="B515" s="26" t="s">
        <v>573</v>
      </c>
      <c r="C515" t="s">
        <v>91</v>
      </c>
      <c r="D515">
        <v>225</v>
      </c>
      <c r="E515" t="s">
        <v>21</v>
      </c>
      <c r="F515" s="19">
        <f t="shared" si="181"/>
        <v>1.0232812499999999</v>
      </c>
      <c r="G515" s="5">
        <f t="shared" si="164"/>
        <v>37.155342187499997</v>
      </c>
    </row>
    <row r="516" spans="2:7" x14ac:dyDescent="0.35">
      <c r="B516" s="26" t="s">
        <v>574</v>
      </c>
      <c r="C516" t="s">
        <v>91</v>
      </c>
      <c r="D516">
        <v>275</v>
      </c>
      <c r="E516" t="s">
        <v>21</v>
      </c>
      <c r="F516" s="19">
        <f t="shared" si="181"/>
        <v>1.2506770833333332</v>
      </c>
      <c r="G516" s="5">
        <f t="shared" si="164"/>
        <v>45.412084895833331</v>
      </c>
    </row>
    <row r="517" spans="2:7" x14ac:dyDescent="0.35">
      <c r="B517" s="26" t="s">
        <v>575</v>
      </c>
      <c r="C517" t="s">
        <v>91</v>
      </c>
      <c r="D517">
        <v>175</v>
      </c>
      <c r="E517" t="s">
        <v>21</v>
      </c>
      <c r="F517" s="19">
        <f t="shared" si="181"/>
        <v>0.79588541666666668</v>
      </c>
      <c r="G517" s="5">
        <f t="shared" si="164"/>
        <v>28.89859947916667</v>
      </c>
    </row>
    <row r="518" spans="2:7" x14ac:dyDescent="0.35">
      <c r="B518" s="26" t="s">
        <v>576</v>
      </c>
      <c r="C518" t="s">
        <v>91</v>
      </c>
      <c r="D518">
        <v>215</v>
      </c>
      <c r="E518" t="s">
        <v>21</v>
      </c>
      <c r="F518" s="19">
        <f t="shared" si="181"/>
        <v>0.97780208333333329</v>
      </c>
      <c r="G518" s="5">
        <f t="shared" si="164"/>
        <v>35.503993645833333</v>
      </c>
    </row>
    <row r="519" spans="2:7" x14ac:dyDescent="0.35">
      <c r="B519" s="26" t="s">
        <v>577</v>
      </c>
      <c r="C519" t="s">
        <v>91</v>
      </c>
      <c r="D519">
        <v>100</v>
      </c>
      <c r="E519" t="s">
        <v>21</v>
      </c>
      <c r="F519" s="19">
        <f t="shared" si="181"/>
        <v>0.45479166666666665</v>
      </c>
      <c r="G519" s="5">
        <f t="shared" si="164"/>
        <v>16.513485416666668</v>
      </c>
    </row>
    <row r="520" spans="2:7" x14ac:dyDescent="0.35">
      <c r="B520" s="26" t="s">
        <v>578</v>
      </c>
      <c r="C520" t="s">
        <v>290</v>
      </c>
      <c r="D520">
        <v>75</v>
      </c>
      <c r="E520" t="s">
        <v>21</v>
      </c>
      <c r="F520" s="19">
        <f t="shared" si="181"/>
        <v>0.34109374999999997</v>
      </c>
      <c r="G520" s="5">
        <f t="shared" si="164"/>
        <v>12.3851140625</v>
      </c>
    </row>
    <row r="521" spans="2:7" x14ac:dyDescent="0.35">
      <c r="B521" s="26" t="s">
        <v>579</v>
      </c>
      <c r="C521" t="s">
        <v>290</v>
      </c>
      <c r="D521">
        <v>35</v>
      </c>
      <c r="E521" t="s">
        <v>21</v>
      </c>
      <c r="F521" s="19">
        <f t="shared" si="181"/>
        <v>0.15917708333333333</v>
      </c>
      <c r="G521" s="5">
        <f t="shared" ref="G521:G584" si="182">$G$1*F521</f>
        <v>5.7797198958333338</v>
      </c>
    </row>
    <row r="522" spans="2:7" x14ac:dyDescent="0.35">
      <c r="B522" s="26" t="s">
        <v>580</v>
      </c>
      <c r="C522" t="s">
        <v>290</v>
      </c>
      <c r="D522">
        <v>75</v>
      </c>
      <c r="E522" t="s">
        <v>21</v>
      </c>
      <c r="F522" s="19">
        <f t="shared" si="181"/>
        <v>0.34109374999999997</v>
      </c>
      <c r="G522" s="5">
        <f t="shared" si="182"/>
        <v>12.3851140625</v>
      </c>
    </row>
    <row r="523" spans="2:7" x14ac:dyDescent="0.35">
      <c r="B523" s="26" t="s">
        <v>581</v>
      </c>
      <c r="C523" t="s">
        <v>290</v>
      </c>
      <c r="D523">
        <v>45</v>
      </c>
      <c r="E523" t="s">
        <v>21</v>
      </c>
      <c r="F523" s="19">
        <f t="shared" si="181"/>
        <v>0.20465624999999998</v>
      </c>
      <c r="G523" s="5">
        <f t="shared" si="182"/>
        <v>7.4310684374999996</v>
      </c>
    </row>
    <row r="524" spans="2:7" x14ac:dyDescent="0.35">
      <c r="B524" s="26" t="s">
        <v>582</v>
      </c>
      <c r="C524" t="s">
        <v>91</v>
      </c>
      <c r="D524">
        <v>5</v>
      </c>
      <c r="E524" t="s">
        <v>21</v>
      </c>
      <c r="F524" s="19">
        <f t="shared" si="181"/>
        <v>2.2739583333333334E-2</v>
      </c>
      <c r="G524" s="5">
        <f t="shared" si="182"/>
        <v>0.82567427083333345</v>
      </c>
    </row>
    <row r="525" spans="2:7" x14ac:dyDescent="0.35">
      <c r="B525" s="26" t="s">
        <v>583</v>
      </c>
      <c r="C525" t="s">
        <v>91</v>
      </c>
      <c r="D525">
        <v>4</v>
      </c>
      <c r="E525" t="s">
        <v>21</v>
      </c>
      <c r="F525" s="19">
        <f t="shared" si="181"/>
        <v>1.8191666666666668E-2</v>
      </c>
      <c r="G525" s="5">
        <f t="shared" si="182"/>
        <v>0.66053941666666682</v>
      </c>
    </row>
    <row r="526" spans="2:7" x14ac:dyDescent="0.35">
      <c r="B526" s="26" t="s">
        <v>584</v>
      </c>
      <c r="C526" t="s">
        <v>102</v>
      </c>
      <c r="D526">
        <v>50</v>
      </c>
      <c r="E526" t="s">
        <v>21</v>
      </c>
      <c r="F526" s="19">
        <f t="shared" si="181"/>
        <v>0.22739583333333332</v>
      </c>
      <c r="G526" s="5">
        <f t="shared" si="182"/>
        <v>8.2567427083333342</v>
      </c>
    </row>
    <row r="527" spans="2:7" x14ac:dyDescent="0.35">
      <c r="B527" s="26" t="s">
        <v>585</v>
      </c>
      <c r="C527" t="s">
        <v>102</v>
      </c>
      <c r="D527">
        <v>30</v>
      </c>
      <c r="E527" t="s">
        <v>21</v>
      </c>
      <c r="F527" s="19">
        <f t="shared" si="181"/>
        <v>0.13643750000000002</v>
      </c>
      <c r="G527" s="5">
        <f t="shared" si="182"/>
        <v>4.9540456250000009</v>
      </c>
    </row>
    <row r="528" spans="2:7" x14ac:dyDescent="0.35">
      <c r="B528" s="26" t="s">
        <v>586</v>
      </c>
      <c r="C528" t="s">
        <v>91</v>
      </c>
      <c r="D528">
        <v>16</v>
      </c>
      <c r="E528" t="s">
        <v>21</v>
      </c>
      <c r="F528" s="19">
        <f t="shared" si="181"/>
        <v>7.2766666666666674E-2</v>
      </c>
      <c r="G528" s="5">
        <f t="shared" si="182"/>
        <v>2.6421576666666673</v>
      </c>
    </row>
    <row r="529" spans="2:7" x14ac:dyDescent="0.35">
      <c r="B529" s="26" t="s">
        <v>587</v>
      </c>
      <c r="C529" t="s">
        <v>91</v>
      </c>
      <c r="D529">
        <v>40</v>
      </c>
      <c r="E529" t="s">
        <v>21</v>
      </c>
      <c r="F529" s="19">
        <f t="shared" si="181"/>
        <v>0.18191666666666667</v>
      </c>
      <c r="G529" s="5">
        <f t="shared" si="182"/>
        <v>6.6053941666666676</v>
      </c>
    </row>
    <row r="530" spans="2:7" x14ac:dyDescent="0.35">
      <c r="B530" s="26" t="s">
        <v>588</v>
      </c>
      <c r="C530" t="s">
        <v>91</v>
      </c>
      <c r="D530">
        <v>20</v>
      </c>
      <c r="E530" t="s">
        <v>21</v>
      </c>
      <c r="F530" s="19">
        <f t="shared" si="181"/>
        <v>9.0958333333333335E-2</v>
      </c>
      <c r="G530" s="5">
        <f t="shared" si="182"/>
        <v>3.3026970833333338</v>
      </c>
    </row>
    <row r="531" spans="2:7" x14ac:dyDescent="0.35">
      <c r="B531" s="26" t="s">
        <v>589</v>
      </c>
      <c r="C531" t="s">
        <v>91</v>
      </c>
      <c r="D531">
        <v>70</v>
      </c>
      <c r="E531" t="s">
        <v>21</v>
      </c>
      <c r="F531" s="19">
        <f t="shared" si="181"/>
        <v>0.31835416666666666</v>
      </c>
      <c r="G531" s="5">
        <f t="shared" si="182"/>
        <v>11.559439791666668</v>
      </c>
    </row>
    <row r="532" spans="2:7" x14ac:dyDescent="0.35">
      <c r="B532" s="26" t="s">
        <v>590</v>
      </c>
      <c r="C532" t="s">
        <v>91</v>
      </c>
      <c r="D532">
        <v>750</v>
      </c>
      <c r="E532" t="s">
        <v>21</v>
      </c>
      <c r="F532" s="19">
        <f t="shared" si="181"/>
        <v>3.4109374999999997</v>
      </c>
      <c r="G532" s="5">
        <f t="shared" si="182"/>
        <v>123.851140625</v>
      </c>
    </row>
    <row r="533" spans="2:7" x14ac:dyDescent="0.35">
      <c r="B533" s="26" t="s">
        <v>591</v>
      </c>
      <c r="C533">
        <v>4</v>
      </c>
      <c r="D533">
        <v>70</v>
      </c>
      <c r="E533" t="s">
        <v>21</v>
      </c>
      <c r="F533" s="19">
        <f t="shared" si="181"/>
        <v>0.31835416666666666</v>
      </c>
      <c r="G533" s="5">
        <f t="shared" si="182"/>
        <v>11.559439791666668</v>
      </c>
    </row>
    <row r="534" spans="2:7" x14ac:dyDescent="0.35">
      <c r="B534" s="26" t="s">
        <v>592</v>
      </c>
      <c r="C534" t="s">
        <v>91</v>
      </c>
      <c r="D534">
        <v>30</v>
      </c>
      <c r="E534" t="s">
        <v>21</v>
      </c>
      <c r="F534" s="19">
        <f t="shared" si="181"/>
        <v>0.13643750000000002</v>
      </c>
      <c r="G534" s="5">
        <f t="shared" si="182"/>
        <v>4.9540456250000009</v>
      </c>
    </row>
    <row r="535" spans="2:7" x14ac:dyDescent="0.35">
      <c r="B535" s="26" t="s">
        <v>593</v>
      </c>
      <c r="C535" t="s">
        <v>91</v>
      </c>
      <c r="D535">
        <v>36</v>
      </c>
      <c r="E535" t="s">
        <v>21</v>
      </c>
      <c r="F535" s="19">
        <f t="shared" si="181"/>
        <v>0.16372500000000001</v>
      </c>
      <c r="G535" s="5">
        <f t="shared" si="182"/>
        <v>5.9448547500000011</v>
      </c>
    </row>
    <row r="536" spans="2:7" ht="15" thickBot="1" x14ac:dyDescent="0.4"/>
    <row r="537" spans="2:7" ht="15" thickBot="1" x14ac:dyDescent="0.4">
      <c r="B537" s="25" t="s">
        <v>609</v>
      </c>
    </row>
    <row r="538" spans="2:7" x14ac:dyDescent="0.35">
      <c r="B538" s="26" t="s">
        <v>594</v>
      </c>
      <c r="C538" t="s">
        <v>91</v>
      </c>
      <c r="D538" s="27">
        <v>6000</v>
      </c>
      <c r="E538" t="s">
        <v>21</v>
      </c>
      <c r="F538" s="19">
        <f t="shared" ref="F538" si="183">+D538/72000*$C$1</f>
        <v>27.287499999999998</v>
      </c>
      <c r="G538" s="5">
        <f t="shared" si="182"/>
        <v>990.80912499999999</v>
      </c>
    </row>
    <row r="539" spans="2:7" x14ac:dyDescent="0.35">
      <c r="B539" s="26" t="s">
        <v>595</v>
      </c>
      <c r="C539" t="s">
        <v>91</v>
      </c>
      <c r="D539" s="27">
        <v>3500</v>
      </c>
      <c r="E539" t="s">
        <v>21</v>
      </c>
      <c r="F539" s="19">
        <f t="shared" ref="F539" si="184">+D539/72000*$C$1</f>
        <v>15.917708333333334</v>
      </c>
      <c r="G539" s="5">
        <f t="shared" si="182"/>
        <v>577.97198958333342</v>
      </c>
    </row>
    <row r="540" spans="2:7" x14ac:dyDescent="0.35">
      <c r="B540" s="26" t="s">
        <v>596</v>
      </c>
      <c r="C540" t="s">
        <v>91</v>
      </c>
      <c r="D540" s="27">
        <v>3000</v>
      </c>
      <c r="E540" t="s">
        <v>21</v>
      </c>
      <c r="F540" s="19">
        <f t="shared" ref="F540" si="185">+D540/72000*$C$1</f>
        <v>13.643749999999999</v>
      </c>
      <c r="G540" s="5">
        <f t="shared" si="182"/>
        <v>495.4045625</v>
      </c>
    </row>
    <row r="541" spans="2:7" x14ac:dyDescent="0.35">
      <c r="B541" s="26" t="s">
        <v>597</v>
      </c>
      <c r="C541" t="s">
        <v>91</v>
      </c>
      <c r="D541" s="27">
        <v>7500</v>
      </c>
      <c r="E541" t="s">
        <v>21</v>
      </c>
      <c r="F541" s="19">
        <f t="shared" ref="F541:F556" si="186">+D541/72000*$C$1</f>
        <v>34.109375</v>
      </c>
      <c r="G541" s="5">
        <f t="shared" si="182"/>
        <v>1238.5114062500002</v>
      </c>
    </row>
    <row r="542" spans="2:7" x14ac:dyDescent="0.35">
      <c r="B542" s="26" t="s">
        <v>598</v>
      </c>
      <c r="C542" t="s">
        <v>91</v>
      </c>
      <c r="D542" s="27">
        <v>4000</v>
      </c>
      <c r="E542" t="s">
        <v>21</v>
      </c>
      <c r="F542" s="19">
        <f t="shared" si="186"/>
        <v>18.191666666666666</v>
      </c>
      <c r="G542" s="5">
        <f t="shared" si="182"/>
        <v>660.53941666666674</v>
      </c>
    </row>
    <row r="543" spans="2:7" x14ac:dyDescent="0.35">
      <c r="B543" s="26" t="s">
        <v>603</v>
      </c>
      <c r="C543" t="s">
        <v>91</v>
      </c>
      <c r="D543" s="27">
        <v>7000</v>
      </c>
      <c r="E543" t="s">
        <v>21</v>
      </c>
      <c r="F543" s="19">
        <f t="shared" si="186"/>
        <v>31.835416666666667</v>
      </c>
      <c r="G543" s="5">
        <f t="shared" si="182"/>
        <v>1155.9439791666668</v>
      </c>
    </row>
    <row r="544" spans="2:7" x14ac:dyDescent="0.35">
      <c r="B544" s="26" t="s">
        <v>599</v>
      </c>
      <c r="C544" t="s">
        <v>91</v>
      </c>
      <c r="D544" s="27">
        <v>1500</v>
      </c>
      <c r="E544" t="s">
        <v>21</v>
      </c>
      <c r="F544" s="19">
        <f t="shared" si="186"/>
        <v>6.8218749999999995</v>
      </c>
      <c r="G544" s="5">
        <f t="shared" si="182"/>
        <v>247.70228125</v>
      </c>
    </row>
    <row r="545" spans="2:7" x14ac:dyDescent="0.35">
      <c r="B545" s="26" t="s">
        <v>600</v>
      </c>
      <c r="C545" t="s">
        <v>91</v>
      </c>
      <c r="D545" s="27">
        <v>800</v>
      </c>
      <c r="E545" t="s">
        <v>21</v>
      </c>
      <c r="F545" s="19">
        <f t="shared" si="186"/>
        <v>3.6383333333333332</v>
      </c>
      <c r="G545" s="5">
        <f t="shared" si="182"/>
        <v>132.10788333333335</v>
      </c>
    </row>
    <row r="546" spans="2:7" x14ac:dyDescent="0.35">
      <c r="B546" s="26" t="s">
        <v>601</v>
      </c>
      <c r="C546" t="s">
        <v>290</v>
      </c>
      <c r="D546" s="27">
        <v>200</v>
      </c>
      <c r="E546" t="s">
        <v>21</v>
      </c>
      <c r="F546" s="19">
        <f t="shared" si="186"/>
        <v>0.9095833333333333</v>
      </c>
      <c r="G546" s="5">
        <f t="shared" si="182"/>
        <v>33.026970833333337</v>
      </c>
    </row>
    <row r="547" spans="2:7" x14ac:dyDescent="0.35">
      <c r="B547" s="26" t="s">
        <v>602</v>
      </c>
      <c r="C547" t="s">
        <v>290</v>
      </c>
      <c r="D547" s="27">
        <v>100</v>
      </c>
      <c r="E547" t="s">
        <v>21</v>
      </c>
      <c r="F547" s="19">
        <f t="shared" si="186"/>
        <v>0.45479166666666665</v>
      </c>
      <c r="G547" s="5">
        <f t="shared" si="182"/>
        <v>16.513485416666668</v>
      </c>
    </row>
    <row r="548" spans="2:7" x14ac:dyDescent="0.35">
      <c r="B548" s="26" t="s">
        <v>604</v>
      </c>
      <c r="C548" t="s">
        <v>91</v>
      </c>
      <c r="D548" s="27">
        <v>100</v>
      </c>
      <c r="E548" t="s">
        <v>21</v>
      </c>
      <c r="F548" s="19">
        <f t="shared" si="186"/>
        <v>0.45479166666666665</v>
      </c>
      <c r="G548" s="5">
        <f t="shared" si="182"/>
        <v>16.513485416666668</v>
      </c>
    </row>
    <row r="549" spans="2:7" x14ac:dyDescent="0.35">
      <c r="B549" s="26" t="s">
        <v>605</v>
      </c>
      <c r="C549" t="s">
        <v>91</v>
      </c>
      <c r="D549" s="27">
        <v>12</v>
      </c>
      <c r="E549" t="s">
        <v>21</v>
      </c>
      <c r="F549" s="19">
        <f t="shared" si="186"/>
        <v>5.4574999999999999E-2</v>
      </c>
      <c r="G549" s="5">
        <f t="shared" si="182"/>
        <v>1.9816182500000001</v>
      </c>
    </row>
    <row r="550" spans="2:7" x14ac:dyDescent="0.35">
      <c r="B550" s="26" t="s">
        <v>606</v>
      </c>
      <c r="C550" t="s">
        <v>290</v>
      </c>
      <c r="D550" s="27">
        <v>4</v>
      </c>
      <c r="E550" t="s">
        <v>21</v>
      </c>
      <c r="F550" s="19">
        <f t="shared" si="186"/>
        <v>1.8191666666666668E-2</v>
      </c>
      <c r="G550" s="5">
        <f t="shared" si="182"/>
        <v>0.66053941666666682</v>
      </c>
    </row>
    <row r="551" spans="2:7" x14ac:dyDescent="0.35">
      <c r="B551" s="26" t="s">
        <v>607</v>
      </c>
      <c r="C551" t="s">
        <v>290</v>
      </c>
      <c r="D551" s="27">
        <v>8</v>
      </c>
      <c r="E551" t="s">
        <v>21</v>
      </c>
      <c r="F551" s="19">
        <f t="shared" si="186"/>
        <v>3.6383333333333337E-2</v>
      </c>
      <c r="G551" s="5">
        <f t="shared" si="182"/>
        <v>1.3210788333333336</v>
      </c>
    </row>
    <row r="552" spans="2:7" x14ac:dyDescent="0.35">
      <c r="B552" s="26" t="s">
        <v>608</v>
      </c>
      <c r="C552" t="s">
        <v>290</v>
      </c>
      <c r="D552" s="27">
        <v>4</v>
      </c>
      <c r="E552" t="s">
        <v>21</v>
      </c>
      <c r="F552" s="19">
        <f t="shared" si="186"/>
        <v>1.8191666666666668E-2</v>
      </c>
      <c r="G552" s="5">
        <f t="shared" si="182"/>
        <v>0.66053941666666682</v>
      </c>
    </row>
    <row r="553" spans="2:7" x14ac:dyDescent="0.35">
      <c r="B553" s="26" t="s">
        <v>610</v>
      </c>
      <c r="C553" t="s">
        <v>290</v>
      </c>
      <c r="D553" s="27">
        <v>150</v>
      </c>
      <c r="E553" t="s">
        <v>21</v>
      </c>
      <c r="F553" s="19">
        <f t="shared" si="186"/>
        <v>0.68218749999999995</v>
      </c>
      <c r="G553" s="5">
        <f t="shared" si="182"/>
        <v>24.770228124999999</v>
      </c>
    </row>
    <row r="554" spans="2:7" x14ac:dyDescent="0.35">
      <c r="B554" s="26" t="s">
        <v>611</v>
      </c>
      <c r="C554" t="s">
        <v>91</v>
      </c>
      <c r="D554" s="27">
        <v>50</v>
      </c>
      <c r="E554" t="s">
        <v>21</v>
      </c>
      <c r="F554" s="19">
        <f t="shared" si="186"/>
        <v>0.22739583333333332</v>
      </c>
      <c r="G554" s="5">
        <f t="shared" si="182"/>
        <v>8.2567427083333342</v>
      </c>
    </row>
    <row r="555" spans="2:7" x14ac:dyDescent="0.35">
      <c r="B555" s="26" t="s">
        <v>612</v>
      </c>
      <c r="C555" t="s">
        <v>91</v>
      </c>
      <c r="D555" s="27">
        <v>75</v>
      </c>
      <c r="E555" t="s">
        <v>21</v>
      </c>
      <c r="F555" s="19">
        <f t="shared" si="186"/>
        <v>0.34109374999999997</v>
      </c>
      <c r="G555" s="5">
        <f t="shared" si="182"/>
        <v>12.3851140625</v>
      </c>
    </row>
    <row r="556" spans="2:7" x14ac:dyDescent="0.35">
      <c r="B556" s="26" t="s">
        <v>613</v>
      </c>
      <c r="C556" t="s">
        <v>290</v>
      </c>
      <c r="D556" s="27">
        <v>30</v>
      </c>
      <c r="E556" t="s">
        <v>21</v>
      </c>
      <c r="F556" s="19">
        <f t="shared" si="186"/>
        <v>0.13643750000000002</v>
      </c>
      <c r="G556" s="5">
        <f t="shared" si="182"/>
        <v>4.9540456250000009</v>
      </c>
    </row>
    <row r="557" spans="2:7" ht="15" thickBot="1" x14ac:dyDescent="0.4"/>
    <row r="558" spans="2:7" ht="15" thickBot="1" x14ac:dyDescent="0.4">
      <c r="B558" s="25" t="s">
        <v>614</v>
      </c>
    </row>
    <row r="559" spans="2:7" x14ac:dyDescent="0.35">
      <c r="B559" s="26" t="s">
        <v>615</v>
      </c>
      <c r="C559" t="s">
        <v>91</v>
      </c>
      <c r="D559" s="27">
        <v>1500</v>
      </c>
      <c r="E559" t="s">
        <v>21</v>
      </c>
      <c r="F559" s="19">
        <f t="shared" ref="F559" si="187">+D559/72000*$C$1</f>
        <v>6.8218749999999995</v>
      </c>
      <c r="G559" s="5">
        <f t="shared" si="182"/>
        <v>247.70228125</v>
      </c>
    </row>
    <row r="560" spans="2:7" x14ac:dyDescent="0.35">
      <c r="B560" s="26" t="s">
        <v>616</v>
      </c>
      <c r="C560" t="s">
        <v>91</v>
      </c>
      <c r="D560" s="27">
        <v>1250</v>
      </c>
      <c r="E560" t="s">
        <v>21</v>
      </c>
      <c r="F560" s="19">
        <f t="shared" ref="F560" si="188">+D560/72000*$C$1</f>
        <v>5.684895833333333</v>
      </c>
      <c r="G560" s="5">
        <f t="shared" si="182"/>
        <v>206.41856770833334</v>
      </c>
    </row>
    <row r="561" spans="2:7" x14ac:dyDescent="0.35">
      <c r="B561" s="26" t="s">
        <v>617</v>
      </c>
      <c r="C561" t="s">
        <v>91</v>
      </c>
      <c r="D561" s="27">
        <v>2000</v>
      </c>
      <c r="E561" t="s">
        <v>21</v>
      </c>
      <c r="F561" s="19">
        <f t="shared" ref="F561" si="189">+D561/72000*$C$1</f>
        <v>9.0958333333333332</v>
      </c>
      <c r="G561" s="5">
        <f t="shared" si="182"/>
        <v>330.26970833333337</v>
      </c>
    </row>
    <row r="562" spans="2:7" x14ac:dyDescent="0.35">
      <c r="B562" s="26" t="s">
        <v>618</v>
      </c>
      <c r="C562" t="s">
        <v>91</v>
      </c>
      <c r="D562">
        <v>250</v>
      </c>
      <c r="E562" t="s">
        <v>21</v>
      </c>
      <c r="F562" s="19">
        <f t="shared" ref="F562" si="190">+D562/72000*$C$1</f>
        <v>1.1369791666666667</v>
      </c>
      <c r="G562" s="5">
        <f t="shared" si="182"/>
        <v>41.283713541666671</v>
      </c>
    </row>
    <row r="563" spans="2:7" ht="15" thickBot="1" x14ac:dyDescent="0.4"/>
    <row r="564" spans="2:7" ht="15" thickBot="1" x14ac:dyDescent="0.4">
      <c r="B564" s="25" t="s">
        <v>619</v>
      </c>
    </row>
    <row r="565" spans="2:7" x14ac:dyDescent="0.35">
      <c r="B565" s="26" t="s">
        <v>620</v>
      </c>
      <c r="C565" t="s">
        <v>91</v>
      </c>
      <c r="D565">
        <v>250</v>
      </c>
      <c r="E565" t="s">
        <v>21</v>
      </c>
      <c r="F565" s="19">
        <f t="shared" ref="F565" si="191">+D565/72000*$C$1</f>
        <v>1.1369791666666667</v>
      </c>
      <c r="G565" s="5">
        <f t="shared" si="182"/>
        <v>41.283713541666671</v>
      </c>
    </row>
    <row r="566" spans="2:7" x14ac:dyDescent="0.35">
      <c r="B566" s="26" t="s">
        <v>621</v>
      </c>
      <c r="C566" t="s">
        <v>91</v>
      </c>
      <c r="D566">
        <v>400</v>
      </c>
      <c r="E566" t="s">
        <v>21</v>
      </c>
      <c r="F566" s="19">
        <f t="shared" ref="F566" si="192">+D566/72000*$C$1</f>
        <v>1.8191666666666666</v>
      </c>
      <c r="G566" s="5">
        <f t="shared" si="182"/>
        <v>66.053941666666674</v>
      </c>
    </row>
    <row r="567" spans="2:7" x14ac:dyDescent="0.35">
      <c r="B567" s="26" t="s">
        <v>622</v>
      </c>
      <c r="C567" t="s">
        <v>91</v>
      </c>
      <c r="D567">
        <v>200</v>
      </c>
      <c r="E567" t="s">
        <v>21</v>
      </c>
      <c r="F567" s="19">
        <f t="shared" ref="F567" si="193">+D567/72000*$C$1</f>
        <v>0.9095833333333333</v>
      </c>
      <c r="G567" s="5">
        <f t="shared" si="182"/>
        <v>33.026970833333337</v>
      </c>
    </row>
    <row r="568" spans="2:7" x14ac:dyDescent="0.35">
      <c r="B568" s="26" t="s">
        <v>623</v>
      </c>
      <c r="C568" t="s">
        <v>91</v>
      </c>
      <c r="D568">
        <v>100</v>
      </c>
      <c r="E568" t="s">
        <v>21</v>
      </c>
      <c r="F568" s="19">
        <f t="shared" ref="F568:F571" si="194">+D568/72000*$C$1</f>
        <v>0.45479166666666665</v>
      </c>
      <c r="G568" s="5">
        <f t="shared" si="182"/>
        <v>16.513485416666668</v>
      </c>
    </row>
    <row r="569" spans="2:7" x14ac:dyDescent="0.35">
      <c r="B569" s="26" t="s">
        <v>624</v>
      </c>
      <c r="C569" t="s">
        <v>91</v>
      </c>
      <c r="D569">
        <v>50</v>
      </c>
      <c r="E569" t="s">
        <v>21</v>
      </c>
      <c r="F569" s="19">
        <f t="shared" si="194"/>
        <v>0.22739583333333332</v>
      </c>
      <c r="G569" s="5">
        <f t="shared" si="182"/>
        <v>8.2567427083333342</v>
      </c>
    </row>
    <row r="570" spans="2:7" x14ac:dyDescent="0.35">
      <c r="B570" s="26" t="s">
        <v>625</v>
      </c>
      <c r="C570" t="s">
        <v>91</v>
      </c>
      <c r="D570">
        <v>35</v>
      </c>
      <c r="E570" t="s">
        <v>21</v>
      </c>
      <c r="F570" s="19">
        <f t="shared" si="194"/>
        <v>0.15917708333333333</v>
      </c>
      <c r="G570" s="5">
        <f t="shared" si="182"/>
        <v>5.7797198958333338</v>
      </c>
    </row>
    <row r="571" spans="2:7" x14ac:dyDescent="0.35">
      <c r="B571" s="26" t="s">
        <v>626</v>
      </c>
      <c r="C571" t="s">
        <v>91</v>
      </c>
      <c r="D571">
        <v>60</v>
      </c>
      <c r="E571" t="s">
        <v>21</v>
      </c>
      <c r="F571" s="19">
        <f t="shared" si="194"/>
        <v>0.27287500000000003</v>
      </c>
      <c r="G571" s="5">
        <f t="shared" si="182"/>
        <v>9.9080912500000018</v>
      </c>
    </row>
    <row r="572" spans="2:7" ht="15" thickBot="1" x14ac:dyDescent="0.4"/>
    <row r="573" spans="2:7" ht="15" thickBot="1" x14ac:dyDescent="0.4">
      <c r="B573" s="25" t="s">
        <v>627</v>
      </c>
    </row>
    <row r="574" spans="2:7" x14ac:dyDescent="0.35">
      <c r="B574" s="26" t="s">
        <v>628</v>
      </c>
      <c r="C574" t="s">
        <v>0</v>
      </c>
      <c r="D574">
        <v>100</v>
      </c>
      <c r="E574" t="s">
        <v>21</v>
      </c>
      <c r="F574" s="19">
        <f t="shared" ref="F574" si="195">+D574/72000*$C$1</f>
        <v>0.45479166666666665</v>
      </c>
      <c r="G574" s="5">
        <f t="shared" si="182"/>
        <v>16.513485416666668</v>
      </c>
    </row>
    <row r="575" spans="2:7" x14ac:dyDescent="0.35">
      <c r="B575" s="26" t="s">
        <v>629</v>
      </c>
      <c r="C575" t="s">
        <v>0</v>
      </c>
      <c r="D575">
        <v>75</v>
      </c>
      <c r="E575" t="s">
        <v>21</v>
      </c>
      <c r="F575" s="19">
        <f t="shared" ref="F575" si="196">+D575/72000*$C$1</f>
        <v>0.34109374999999997</v>
      </c>
      <c r="G575" s="5">
        <f t="shared" si="182"/>
        <v>12.3851140625</v>
      </c>
    </row>
    <row r="576" spans="2:7" x14ac:dyDescent="0.35">
      <c r="B576" s="26" t="s">
        <v>630</v>
      </c>
      <c r="C576" t="s">
        <v>0</v>
      </c>
      <c r="D576">
        <v>60</v>
      </c>
      <c r="E576" t="s">
        <v>21</v>
      </c>
      <c r="F576" s="19">
        <f>+D575/72000*$C$1</f>
        <v>0.34109374999999997</v>
      </c>
      <c r="G576" s="5">
        <f t="shared" si="182"/>
        <v>12.3851140625</v>
      </c>
    </row>
    <row r="577" spans="2:7" x14ac:dyDescent="0.35">
      <c r="B577" s="26" t="s">
        <v>631</v>
      </c>
      <c r="C577" t="s">
        <v>0</v>
      </c>
      <c r="D577">
        <v>50</v>
      </c>
      <c r="E577" t="s">
        <v>21</v>
      </c>
      <c r="F577" s="19">
        <f>+D576/72000*$C$1</f>
        <v>0.27287500000000003</v>
      </c>
      <c r="G577" s="5">
        <f t="shared" si="182"/>
        <v>9.9080912500000018</v>
      </c>
    </row>
    <row r="578" spans="2:7" ht="15" thickBot="1" x14ac:dyDescent="0.4"/>
    <row r="579" spans="2:7" ht="15" thickBot="1" x14ac:dyDescent="0.4">
      <c r="B579" s="25" t="s">
        <v>632</v>
      </c>
    </row>
    <row r="580" spans="2:7" x14ac:dyDescent="0.35">
      <c r="B580" s="26" t="s">
        <v>633</v>
      </c>
      <c r="C580" t="s">
        <v>91</v>
      </c>
      <c r="D580">
        <v>4</v>
      </c>
      <c r="E580" t="s">
        <v>21</v>
      </c>
      <c r="F580" s="19">
        <f t="shared" ref="F580:F590" si="197">+D580/72000*$C$1</f>
        <v>1.8191666666666668E-2</v>
      </c>
      <c r="G580" s="5">
        <f t="shared" si="182"/>
        <v>0.66053941666666682</v>
      </c>
    </row>
    <row r="581" spans="2:7" x14ac:dyDescent="0.35">
      <c r="B581" s="26" t="s">
        <v>634</v>
      </c>
      <c r="C581" t="s">
        <v>91</v>
      </c>
      <c r="D581">
        <v>4</v>
      </c>
      <c r="E581" t="s">
        <v>21</v>
      </c>
      <c r="F581" s="19">
        <f t="shared" si="197"/>
        <v>1.8191666666666668E-2</v>
      </c>
      <c r="G581" s="5">
        <f t="shared" si="182"/>
        <v>0.66053941666666682</v>
      </c>
    </row>
    <row r="582" spans="2:7" x14ac:dyDescent="0.35">
      <c r="B582" s="26" t="s">
        <v>635</v>
      </c>
      <c r="C582" t="s">
        <v>91</v>
      </c>
      <c r="D582">
        <v>6</v>
      </c>
      <c r="E582" t="s">
        <v>21</v>
      </c>
      <c r="F582" s="19">
        <f t="shared" si="197"/>
        <v>2.7287499999999999E-2</v>
      </c>
      <c r="G582" s="5">
        <f t="shared" si="182"/>
        <v>0.99080912500000007</v>
      </c>
    </row>
    <row r="583" spans="2:7" x14ac:dyDescent="0.35">
      <c r="B583" s="26" t="s">
        <v>636</v>
      </c>
      <c r="C583" t="s">
        <v>91</v>
      </c>
      <c r="D583">
        <v>6</v>
      </c>
      <c r="E583" t="s">
        <v>21</v>
      </c>
      <c r="F583" s="19">
        <f t="shared" si="197"/>
        <v>2.7287499999999999E-2</v>
      </c>
      <c r="G583" s="5">
        <f t="shared" si="182"/>
        <v>0.99080912500000007</v>
      </c>
    </row>
    <row r="584" spans="2:7" x14ac:dyDescent="0.35">
      <c r="B584" s="26" t="s">
        <v>637</v>
      </c>
      <c r="C584" t="s">
        <v>290</v>
      </c>
      <c r="D584">
        <v>12</v>
      </c>
      <c r="E584" t="s">
        <v>21</v>
      </c>
      <c r="F584" s="19">
        <f t="shared" si="197"/>
        <v>5.4574999999999999E-2</v>
      </c>
      <c r="G584" s="5">
        <f t="shared" si="182"/>
        <v>1.9816182500000001</v>
      </c>
    </row>
    <row r="585" spans="2:7" x14ac:dyDescent="0.35">
      <c r="B585" s="26" t="s">
        <v>638</v>
      </c>
      <c r="C585" t="s">
        <v>290</v>
      </c>
      <c r="D585">
        <v>6</v>
      </c>
      <c r="E585" t="s">
        <v>21</v>
      </c>
      <c r="F585" s="19">
        <f t="shared" si="197"/>
        <v>2.7287499999999999E-2</v>
      </c>
      <c r="G585" s="5">
        <f t="shared" ref="G585:G648" si="198">$G$1*F585</f>
        <v>0.99080912500000007</v>
      </c>
    </row>
    <row r="586" spans="2:7" x14ac:dyDescent="0.35">
      <c r="B586" s="26" t="s">
        <v>639</v>
      </c>
      <c r="C586" t="s">
        <v>290</v>
      </c>
      <c r="D586">
        <v>4</v>
      </c>
      <c r="E586" t="s">
        <v>21</v>
      </c>
      <c r="F586" s="19">
        <f t="shared" si="197"/>
        <v>1.8191666666666668E-2</v>
      </c>
      <c r="G586" s="5">
        <f t="shared" si="198"/>
        <v>0.66053941666666682</v>
      </c>
    </row>
    <row r="587" spans="2:7" x14ac:dyDescent="0.35">
      <c r="B587" s="26" t="s">
        <v>640</v>
      </c>
      <c r="C587" t="s">
        <v>290</v>
      </c>
      <c r="D587" s="27">
        <v>1000</v>
      </c>
      <c r="E587" t="s">
        <v>21</v>
      </c>
      <c r="F587" s="19">
        <f t="shared" si="197"/>
        <v>4.5479166666666666</v>
      </c>
      <c r="G587" s="5">
        <f t="shared" si="198"/>
        <v>165.13485416666668</v>
      </c>
    </row>
    <row r="588" spans="2:7" x14ac:dyDescent="0.35">
      <c r="B588" s="26" t="s">
        <v>641</v>
      </c>
      <c r="C588" t="s">
        <v>91</v>
      </c>
      <c r="D588">
        <v>2</v>
      </c>
      <c r="E588" t="s">
        <v>21</v>
      </c>
      <c r="F588" s="19">
        <f t="shared" si="197"/>
        <v>9.0958333333333342E-3</v>
      </c>
      <c r="G588" s="5">
        <f t="shared" si="198"/>
        <v>0.33026970833333341</v>
      </c>
    </row>
    <row r="589" spans="2:7" x14ac:dyDescent="0.35">
      <c r="B589" s="26" t="s">
        <v>642</v>
      </c>
      <c r="C589" t="s">
        <v>138</v>
      </c>
      <c r="D589">
        <v>4</v>
      </c>
      <c r="E589" t="s">
        <v>21</v>
      </c>
      <c r="F589" s="19">
        <f t="shared" si="197"/>
        <v>1.8191666666666668E-2</v>
      </c>
      <c r="G589" s="5">
        <f t="shared" si="198"/>
        <v>0.66053941666666682</v>
      </c>
    </row>
    <row r="590" spans="2:7" x14ac:dyDescent="0.35">
      <c r="B590" s="26" t="s">
        <v>643</v>
      </c>
      <c r="C590" t="s">
        <v>91</v>
      </c>
      <c r="D590">
        <v>12</v>
      </c>
      <c r="E590" t="s">
        <v>21</v>
      </c>
      <c r="F590" s="19">
        <f t="shared" si="197"/>
        <v>5.4574999999999999E-2</v>
      </c>
      <c r="G590" s="5">
        <f t="shared" si="198"/>
        <v>1.9816182500000001</v>
      </c>
    </row>
    <row r="591" spans="2:7" ht="15" thickBot="1" x14ac:dyDescent="0.4"/>
    <row r="592" spans="2:7" ht="15" thickBot="1" x14ac:dyDescent="0.4">
      <c r="B592" s="25" t="s">
        <v>644</v>
      </c>
    </row>
    <row r="593" spans="2:7" x14ac:dyDescent="0.35">
      <c r="B593" s="26" t="s">
        <v>645</v>
      </c>
      <c r="C593" t="s">
        <v>0</v>
      </c>
      <c r="D593">
        <v>24</v>
      </c>
      <c r="E593" t="s">
        <v>21</v>
      </c>
      <c r="F593" s="19">
        <f>+D593/72000*$C$1</f>
        <v>0.10915</v>
      </c>
      <c r="G593" s="5">
        <f t="shared" si="198"/>
        <v>3.9632365000000003</v>
      </c>
    </row>
    <row r="594" spans="2:7" x14ac:dyDescent="0.35">
      <c r="B594" s="26" t="s">
        <v>646</v>
      </c>
      <c r="C594" t="s">
        <v>0</v>
      </c>
      <c r="D594">
        <v>13</v>
      </c>
      <c r="E594" t="s">
        <v>21</v>
      </c>
      <c r="F594" s="19">
        <f t="shared" ref="F594:F601" si="199">+D594/72000*$C$1</f>
        <v>5.9122916666666664E-2</v>
      </c>
      <c r="G594" s="5">
        <f t="shared" si="198"/>
        <v>2.1467531041666668</v>
      </c>
    </row>
    <row r="595" spans="2:7" x14ac:dyDescent="0.35">
      <c r="B595" s="26" t="s">
        <v>647</v>
      </c>
      <c r="C595" t="s">
        <v>0</v>
      </c>
      <c r="D595">
        <v>30</v>
      </c>
      <c r="E595" t="s">
        <v>21</v>
      </c>
      <c r="F595" s="19">
        <f t="shared" si="199"/>
        <v>0.13643750000000002</v>
      </c>
      <c r="G595" s="5">
        <f t="shared" si="198"/>
        <v>4.9540456250000009</v>
      </c>
    </row>
    <row r="596" spans="2:7" x14ac:dyDescent="0.35">
      <c r="B596" s="26" t="s">
        <v>648</v>
      </c>
      <c r="C596" t="s">
        <v>0</v>
      </c>
      <c r="D596">
        <v>20</v>
      </c>
      <c r="E596" t="s">
        <v>21</v>
      </c>
      <c r="F596" s="19">
        <f t="shared" si="199"/>
        <v>9.0958333333333335E-2</v>
      </c>
      <c r="G596" s="5">
        <f t="shared" si="198"/>
        <v>3.3026970833333338</v>
      </c>
    </row>
    <row r="597" spans="2:7" x14ac:dyDescent="0.35">
      <c r="B597" s="26" t="s">
        <v>649</v>
      </c>
      <c r="C597" t="s">
        <v>0</v>
      </c>
      <c r="D597">
        <v>8</v>
      </c>
      <c r="E597" t="s">
        <v>21</v>
      </c>
      <c r="F597" s="19">
        <f t="shared" si="199"/>
        <v>3.6383333333333337E-2</v>
      </c>
      <c r="G597" s="5">
        <f t="shared" si="198"/>
        <v>1.3210788333333336</v>
      </c>
    </row>
    <row r="598" spans="2:7" x14ac:dyDescent="0.35">
      <c r="B598" s="26" t="s">
        <v>650</v>
      </c>
      <c r="C598" t="s">
        <v>0</v>
      </c>
      <c r="D598">
        <v>6</v>
      </c>
      <c r="E598" t="s">
        <v>21</v>
      </c>
      <c r="F598" s="19">
        <f t="shared" si="199"/>
        <v>2.7287499999999999E-2</v>
      </c>
      <c r="G598" s="5">
        <f t="shared" si="198"/>
        <v>0.99080912500000007</v>
      </c>
    </row>
    <row r="599" spans="2:7" x14ac:dyDescent="0.35">
      <c r="B599" s="26" t="s">
        <v>651</v>
      </c>
      <c r="C599" t="s">
        <v>0</v>
      </c>
      <c r="D599">
        <v>40</v>
      </c>
      <c r="E599" t="s">
        <v>21</v>
      </c>
      <c r="F599" s="19">
        <f t="shared" si="199"/>
        <v>0.18191666666666667</v>
      </c>
      <c r="G599" s="5">
        <f t="shared" si="198"/>
        <v>6.6053941666666676</v>
      </c>
    </row>
    <row r="600" spans="2:7" x14ac:dyDescent="0.35">
      <c r="B600" s="26" t="s">
        <v>651</v>
      </c>
      <c r="C600" t="s">
        <v>0</v>
      </c>
      <c r="D600">
        <v>30</v>
      </c>
      <c r="E600" t="s">
        <v>21</v>
      </c>
      <c r="F600" s="19">
        <f t="shared" si="199"/>
        <v>0.13643750000000002</v>
      </c>
      <c r="G600" s="5">
        <f t="shared" si="198"/>
        <v>4.9540456250000009</v>
      </c>
    </row>
    <row r="601" spans="2:7" x14ac:dyDescent="0.35">
      <c r="B601" s="26" t="s">
        <v>651</v>
      </c>
      <c r="C601" t="s">
        <v>0</v>
      </c>
      <c r="D601">
        <v>20</v>
      </c>
      <c r="E601" t="s">
        <v>21</v>
      </c>
      <c r="F601" s="19">
        <f t="shared" si="199"/>
        <v>9.0958333333333335E-2</v>
      </c>
      <c r="G601" s="5">
        <f t="shared" si="198"/>
        <v>3.3026970833333338</v>
      </c>
    </row>
    <row r="602" spans="2:7" ht="15" thickBot="1" x14ac:dyDescent="0.4"/>
    <row r="603" spans="2:7" ht="15" thickBot="1" x14ac:dyDescent="0.4">
      <c r="B603" s="25" t="s">
        <v>652</v>
      </c>
    </row>
    <row r="604" spans="2:7" x14ac:dyDescent="0.35">
      <c r="B604" s="26" t="s">
        <v>653</v>
      </c>
      <c r="C604" t="s">
        <v>0</v>
      </c>
      <c r="D604">
        <v>150</v>
      </c>
      <c r="E604" t="s">
        <v>21</v>
      </c>
      <c r="F604" s="19">
        <f t="shared" ref="F604" si="200">+D604/72000*$C$1</f>
        <v>0.68218749999999995</v>
      </c>
      <c r="G604" s="5">
        <f t="shared" si="198"/>
        <v>24.770228124999999</v>
      </c>
    </row>
    <row r="605" spans="2:7" x14ac:dyDescent="0.35">
      <c r="B605" s="26" t="s">
        <v>654</v>
      </c>
      <c r="C605" t="s">
        <v>0</v>
      </c>
      <c r="D605">
        <v>100</v>
      </c>
      <c r="E605" t="s">
        <v>21</v>
      </c>
      <c r="F605" s="19">
        <f t="shared" ref="F605" si="201">+D605/72000*$C$1</f>
        <v>0.45479166666666665</v>
      </c>
      <c r="G605" s="5">
        <f t="shared" si="198"/>
        <v>16.513485416666668</v>
      </c>
    </row>
    <row r="606" spans="2:7" ht="15" thickBot="1" x14ac:dyDescent="0.4"/>
    <row r="607" spans="2:7" ht="15" thickBot="1" x14ac:dyDescent="0.4">
      <c r="B607" s="25" t="s">
        <v>655</v>
      </c>
    </row>
    <row r="608" spans="2:7" x14ac:dyDescent="0.35">
      <c r="B608" s="26" t="s">
        <v>656</v>
      </c>
      <c r="C608" t="s">
        <v>0</v>
      </c>
      <c r="D608">
        <v>4</v>
      </c>
      <c r="E608" t="s">
        <v>21</v>
      </c>
      <c r="F608" s="19">
        <f t="shared" ref="F608:F610" si="202">+D608/72000*$C$1</f>
        <v>1.8191666666666668E-2</v>
      </c>
      <c r="G608" s="5">
        <f t="shared" si="198"/>
        <v>0.66053941666666682</v>
      </c>
    </row>
    <row r="609" spans="2:7" x14ac:dyDescent="0.35">
      <c r="B609" s="26" t="s">
        <v>657</v>
      </c>
      <c r="C609" t="s">
        <v>0</v>
      </c>
      <c r="D609">
        <v>2</v>
      </c>
      <c r="E609" t="s">
        <v>21</v>
      </c>
      <c r="F609" s="19">
        <f t="shared" si="202"/>
        <v>9.0958333333333342E-3</v>
      </c>
      <c r="G609" s="5">
        <f t="shared" si="198"/>
        <v>0.33026970833333341</v>
      </c>
    </row>
    <row r="610" spans="2:7" x14ac:dyDescent="0.35">
      <c r="B610" s="26" t="s">
        <v>658</v>
      </c>
      <c r="C610" t="s">
        <v>0</v>
      </c>
      <c r="D610">
        <v>2</v>
      </c>
      <c r="E610" t="s">
        <v>21</v>
      </c>
      <c r="F610" s="19">
        <f t="shared" si="202"/>
        <v>9.0958333333333342E-3</v>
      </c>
      <c r="G610" s="5">
        <f t="shared" si="198"/>
        <v>0.33026970833333341</v>
      </c>
    </row>
    <row r="611" spans="2:7" ht="15" thickBot="1" x14ac:dyDescent="0.4">
      <c r="C611" t="s">
        <v>141</v>
      </c>
    </row>
    <row r="612" spans="2:7" ht="15" thickBot="1" x14ac:dyDescent="0.4">
      <c r="B612" s="2" t="s">
        <v>1293</v>
      </c>
    </row>
    <row r="613" spans="2:7" x14ac:dyDescent="0.35">
      <c r="B613" s="26" t="s">
        <v>659</v>
      </c>
      <c r="C613" t="s">
        <v>660</v>
      </c>
      <c r="D613">
        <v>2</v>
      </c>
      <c r="E613" t="s">
        <v>21</v>
      </c>
      <c r="F613" s="19">
        <f t="shared" ref="F613:F617" si="203">+D613/72000*$C$1</f>
        <v>9.0958333333333342E-3</v>
      </c>
      <c r="G613" s="5">
        <f t="shared" si="198"/>
        <v>0.33026970833333341</v>
      </c>
    </row>
    <row r="614" spans="2:7" x14ac:dyDescent="0.35">
      <c r="B614" s="26" t="s">
        <v>661</v>
      </c>
      <c r="C614" t="s">
        <v>660</v>
      </c>
      <c r="D614">
        <v>12</v>
      </c>
      <c r="E614" t="s">
        <v>21</v>
      </c>
      <c r="F614" s="19">
        <f t="shared" si="203"/>
        <v>5.4574999999999999E-2</v>
      </c>
      <c r="G614" s="5">
        <f t="shared" si="198"/>
        <v>1.9816182500000001</v>
      </c>
    </row>
    <row r="615" spans="2:7" x14ac:dyDescent="0.35">
      <c r="B615" s="26" t="s">
        <v>662</v>
      </c>
      <c r="C615" t="s">
        <v>660</v>
      </c>
      <c r="D615">
        <v>20</v>
      </c>
      <c r="E615" t="s">
        <v>21</v>
      </c>
      <c r="F615" s="19">
        <f t="shared" si="203"/>
        <v>9.0958333333333335E-2</v>
      </c>
      <c r="G615" s="5">
        <f t="shared" si="198"/>
        <v>3.3026970833333338</v>
      </c>
    </row>
    <row r="616" spans="2:7" x14ac:dyDescent="0.35">
      <c r="B616" s="26" t="s">
        <v>663</v>
      </c>
      <c r="C616" t="s">
        <v>660</v>
      </c>
      <c r="D616">
        <v>8</v>
      </c>
      <c r="E616" t="s">
        <v>21</v>
      </c>
      <c r="F616" s="19">
        <f t="shared" si="203"/>
        <v>3.6383333333333337E-2</v>
      </c>
      <c r="G616" s="5">
        <f t="shared" si="198"/>
        <v>1.3210788333333336</v>
      </c>
    </row>
    <row r="617" spans="2:7" x14ac:dyDescent="0.35">
      <c r="B617" s="26" t="s">
        <v>664</v>
      </c>
      <c r="C617" t="s">
        <v>660</v>
      </c>
      <c r="D617">
        <v>4</v>
      </c>
      <c r="E617" t="s">
        <v>21</v>
      </c>
      <c r="F617" s="19">
        <f t="shared" si="203"/>
        <v>1.8191666666666668E-2</v>
      </c>
      <c r="G617" s="5">
        <f t="shared" si="198"/>
        <v>0.66053941666666682</v>
      </c>
    </row>
    <row r="618" spans="2:7" ht="15" thickBot="1" x14ac:dyDescent="0.4"/>
    <row r="619" spans="2:7" ht="15" thickBot="1" x14ac:dyDescent="0.4">
      <c r="B619" s="25" t="s">
        <v>665</v>
      </c>
    </row>
    <row r="620" spans="2:7" x14ac:dyDescent="0.35">
      <c r="B620" s="26" t="s">
        <v>666</v>
      </c>
      <c r="C620" t="s">
        <v>667</v>
      </c>
      <c r="D620">
        <v>2</v>
      </c>
      <c r="E620" t="s">
        <v>21</v>
      </c>
      <c r="F620" s="19">
        <f t="shared" ref="F620:F622" si="204">+D620/72000*$C$1</f>
        <v>9.0958333333333342E-3</v>
      </c>
      <c r="G620" s="5">
        <f t="shared" si="198"/>
        <v>0.33026970833333341</v>
      </c>
    </row>
    <row r="621" spans="2:7" x14ac:dyDescent="0.35">
      <c r="B621" s="26" t="s">
        <v>668</v>
      </c>
      <c r="C621" t="s">
        <v>670</v>
      </c>
      <c r="D621">
        <v>2</v>
      </c>
      <c r="E621" t="s">
        <v>21</v>
      </c>
      <c r="F621" s="19">
        <f t="shared" si="204"/>
        <v>9.0958333333333342E-3</v>
      </c>
      <c r="G621" s="5">
        <f t="shared" si="198"/>
        <v>0.33026970833333341</v>
      </c>
    </row>
    <row r="622" spans="2:7" x14ac:dyDescent="0.35">
      <c r="B622" s="26" t="s">
        <v>669</v>
      </c>
      <c r="C622" t="s">
        <v>671</v>
      </c>
      <c r="D622">
        <v>1</v>
      </c>
      <c r="E622" t="s">
        <v>21</v>
      </c>
      <c r="F622" s="19">
        <f t="shared" si="204"/>
        <v>4.5479166666666671E-3</v>
      </c>
      <c r="G622" s="5">
        <f t="shared" si="198"/>
        <v>0.16513485416666671</v>
      </c>
    </row>
    <row r="623" spans="2:7" ht="15" thickBot="1" x14ac:dyDescent="0.4"/>
    <row r="624" spans="2:7" ht="15" thickBot="1" x14ac:dyDescent="0.4">
      <c r="B624" s="25" t="s">
        <v>672</v>
      </c>
    </row>
    <row r="625" spans="2:7" x14ac:dyDescent="0.35">
      <c r="B625" s="26" t="s">
        <v>673</v>
      </c>
      <c r="C625" t="s">
        <v>0</v>
      </c>
      <c r="D625">
        <v>100</v>
      </c>
      <c r="E625" t="s">
        <v>21</v>
      </c>
      <c r="F625" s="19">
        <f t="shared" ref="F625:F634" si="205">+D625/72000*$C$1</f>
        <v>0.45479166666666665</v>
      </c>
      <c r="G625" s="5">
        <f t="shared" si="198"/>
        <v>16.513485416666668</v>
      </c>
    </row>
    <row r="626" spans="2:7" x14ac:dyDescent="0.35">
      <c r="B626" s="26" t="s">
        <v>674</v>
      </c>
      <c r="C626" t="s">
        <v>0</v>
      </c>
      <c r="D626">
        <v>50</v>
      </c>
      <c r="E626" t="s">
        <v>21</v>
      </c>
      <c r="F626" s="19">
        <f t="shared" si="205"/>
        <v>0.22739583333333332</v>
      </c>
      <c r="G626" s="5">
        <f t="shared" si="198"/>
        <v>8.2567427083333342</v>
      </c>
    </row>
    <row r="627" spans="2:7" x14ac:dyDescent="0.35">
      <c r="B627" s="26" t="s">
        <v>675</v>
      </c>
      <c r="C627" t="s">
        <v>0</v>
      </c>
      <c r="D627">
        <v>2</v>
      </c>
      <c r="E627" t="s">
        <v>21</v>
      </c>
      <c r="F627" s="19">
        <f t="shared" si="205"/>
        <v>9.0958333333333342E-3</v>
      </c>
      <c r="G627" s="5">
        <f t="shared" si="198"/>
        <v>0.33026970833333341</v>
      </c>
    </row>
    <row r="628" spans="2:7" x14ac:dyDescent="0.35">
      <c r="B628" s="26" t="s">
        <v>676</v>
      </c>
      <c r="C628" t="s">
        <v>677</v>
      </c>
      <c r="D628" s="27">
        <v>1000</v>
      </c>
      <c r="E628" t="s">
        <v>21</v>
      </c>
      <c r="F628" s="19">
        <f t="shared" si="205"/>
        <v>4.5479166666666666</v>
      </c>
      <c r="G628" s="5">
        <f t="shared" si="198"/>
        <v>165.13485416666668</v>
      </c>
    </row>
    <row r="629" spans="2:7" x14ac:dyDescent="0.35">
      <c r="B629" s="26" t="s">
        <v>678</v>
      </c>
      <c r="C629" t="s">
        <v>677</v>
      </c>
      <c r="D629" s="27">
        <v>1000</v>
      </c>
      <c r="E629" t="s">
        <v>21</v>
      </c>
      <c r="F629" s="19">
        <f t="shared" si="205"/>
        <v>4.5479166666666666</v>
      </c>
      <c r="G629" s="5">
        <f t="shared" si="198"/>
        <v>165.13485416666668</v>
      </c>
    </row>
    <row r="630" spans="2:7" x14ac:dyDescent="0.35">
      <c r="B630" s="26" t="s">
        <v>679</v>
      </c>
      <c r="C630" t="s">
        <v>677</v>
      </c>
      <c r="D630">
        <v>100</v>
      </c>
      <c r="E630" t="s">
        <v>21</v>
      </c>
      <c r="F630" s="19">
        <f t="shared" si="205"/>
        <v>0.45479166666666665</v>
      </c>
      <c r="G630" s="5">
        <f t="shared" si="198"/>
        <v>16.513485416666668</v>
      </c>
    </row>
    <row r="631" spans="2:7" x14ac:dyDescent="0.35">
      <c r="B631" s="26" t="s">
        <v>680</v>
      </c>
      <c r="C631" t="s">
        <v>0</v>
      </c>
      <c r="D631">
        <v>8</v>
      </c>
      <c r="E631" t="s">
        <v>21</v>
      </c>
      <c r="F631" s="19">
        <f t="shared" si="205"/>
        <v>3.6383333333333337E-2</v>
      </c>
      <c r="G631" s="5">
        <f t="shared" si="198"/>
        <v>1.3210788333333336</v>
      </c>
    </row>
    <row r="632" spans="2:7" x14ac:dyDescent="0.35">
      <c r="B632" s="26" t="s">
        <v>681</v>
      </c>
      <c r="C632" t="s">
        <v>0</v>
      </c>
      <c r="D632">
        <v>4</v>
      </c>
      <c r="E632" t="s">
        <v>21</v>
      </c>
      <c r="F632" s="19">
        <f t="shared" si="205"/>
        <v>1.8191666666666668E-2</v>
      </c>
      <c r="G632" s="5">
        <f t="shared" si="198"/>
        <v>0.66053941666666682</v>
      </c>
    </row>
    <row r="633" spans="2:7" x14ac:dyDescent="0.35">
      <c r="B633" s="26" t="s">
        <v>682</v>
      </c>
      <c r="C633" t="s">
        <v>290</v>
      </c>
      <c r="D633">
        <v>2</v>
      </c>
      <c r="E633" t="s">
        <v>21</v>
      </c>
      <c r="F633" s="19">
        <f t="shared" si="205"/>
        <v>9.0958333333333342E-3</v>
      </c>
      <c r="G633" s="5">
        <f t="shared" si="198"/>
        <v>0.33026970833333341</v>
      </c>
    </row>
    <row r="634" spans="2:7" x14ac:dyDescent="0.35">
      <c r="B634" s="26" t="s">
        <v>683</v>
      </c>
      <c r="C634" t="s">
        <v>684</v>
      </c>
      <c r="D634">
        <v>6</v>
      </c>
      <c r="E634" t="s">
        <v>21</v>
      </c>
      <c r="F634" s="19">
        <f t="shared" si="205"/>
        <v>2.7287499999999999E-2</v>
      </c>
      <c r="G634" s="5">
        <f t="shared" si="198"/>
        <v>0.99080912500000007</v>
      </c>
    </row>
    <row r="635" spans="2:7" ht="15" thickBot="1" x14ac:dyDescent="0.4"/>
    <row r="636" spans="2:7" ht="15" thickBot="1" x14ac:dyDescent="0.4">
      <c r="B636" s="25" t="s">
        <v>685</v>
      </c>
    </row>
    <row r="637" spans="2:7" x14ac:dyDescent="0.35">
      <c r="B637" s="26" t="s">
        <v>686</v>
      </c>
      <c r="C637" t="s">
        <v>0</v>
      </c>
      <c r="D637">
        <v>12</v>
      </c>
      <c r="E637" t="s">
        <v>21</v>
      </c>
      <c r="F637" s="19">
        <f t="shared" ref="F637" si="206">+D637/72000*$C$1</f>
        <v>5.4574999999999999E-2</v>
      </c>
      <c r="G637" s="5">
        <f t="shared" si="198"/>
        <v>1.9816182500000001</v>
      </c>
    </row>
    <row r="638" spans="2:7" x14ac:dyDescent="0.35">
      <c r="B638" s="26" t="s">
        <v>687</v>
      </c>
      <c r="C638" t="s">
        <v>138</v>
      </c>
      <c r="D638">
        <v>4</v>
      </c>
      <c r="E638" t="s">
        <v>21</v>
      </c>
      <c r="F638" s="19">
        <f t="shared" ref="F638:F639" si="207">+D638/72000*$C$1</f>
        <v>1.8191666666666668E-2</v>
      </c>
      <c r="G638" s="5">
        <f t="shared" si="198"/>
        <v>0.66053941666666682</v>
      </c>
    </row>
    <row r="639" spans="2:7" x14ac:dyDescent="0.35">
      <c r="B639" s="26" t="s">
        <v>688</v>
      </c>
      <c r="C639" t="s">
        <v>689</v>
      </c>
      <c r="D639">
        <v>4</v>
      </c>
      <c r="E639" t="s">
        <v>21</v>
      </c>
      <c r="F639" s="19">
        <f t="shared" si="207"/>
        <v>1.8191666666666668E-2</v>
      </c>
      <c r="G639" s="5">
        <f t="shared" si="198"/>
        <v>0.66053941666666682</v>
      </c>
    </row>
    <row r="640" spans="2:7" ht="15" thickBot="1" x14ac:dyDescent="0.4"/>
    <row r="641" spans="2:7" ht="15" thickBot="1" x14ac:dyDescent="0.4">
      <c r="B641" s="25" t="s">
        <v>690</v>
      </c>
    </row>
    <row r="642" spans="2:7" x14ac:dyDescent="0.35">
      <c r="B642" s="26" t="s">
        <v>691</v>
      </c>
      <c r="C642" t="s">
        <v>91</v>
      </c>
      <c r="D642" s="27">
        <v>4000</v>
      </c>
      <c r="E642" t="s">
        <v>21</v>
      </c>
      <c r="F642" s="19">
        <f t="shared" ref="F642:F701" si="208">+D642/72000*$C$1</f>
        <v>18.191666666666666</v>
      </c>
      <c r="G642" s="5">
        <f t="shared" si="198"/>
        <v>660.53941666666674</v>
      </c>
    </row>
    <row r="643" spans="2:7" x14ac:dyDescent="0.35">
      <c r="B643" s="26" t="s">
        <v>692</v>
      </c>
      <c r="C643" t="s">
        <v>290</v>
      </c>
      <c r="D643" s="27">
        <v>2000</v>
      </c>
      <c r="E643" t="s">
        <v>21</v>
      </c>
      <c r="F643" s="19">
        <f t="shared" si="208"/>
        <v>9.0958333333333332</v>
      </c>
      <c r="G643" s="5">
        <f t="shared" si="198"/>
        <v>330.26970833333337</v>
      </c>
    </row>
    <row r="644" spans="2:7" x14ac:dyDescent="0.35">
      <c r="B644" s="26" t="s">
        <v>693</v>
      </c>
      <c r="C644" t="s">
        <v>290</v>
      </c>
      <c r="D644" s="27">
        <v>1250</v>
      </c>
      <c r="E644" t="s">
        <v>21</v>
      </c>
      <c r="F644" s="19">
        <f t="shared" si="208"/>
        <v>5.684895833333333</v>
      </c>
      <c r="G644" s="5">
        <f t="shared" si="198"/>
        <v>206.41856770833334</v>
      </c>
    </row>
    <row r="645" spans="2:7" x14ac:dyDescent="0.35">
      <c r="B645" s="26" t="s">
        <v>694</v>
      </c>
      <c r="C645" t="s">
        <v>290</v>
      </c>
      <c r="D645" s="27">
        <v>2500</v>
      </c>
      <c r="E645" t="s">
        <v>21</v>
      </c>
      <c r="F645" s="19">
        <f t="shared" si="208"/>
        <v>11.369791666666666</v>
      </c>
      <c r="G645" s="5">
        <f t="shared" si="198"/>
        <v>412.83713541666668</v>
      </c>
    </row>
    <row r="646" spans="2:7" x14ac:dyDescent="0.35">
      <c r="B646" s="26" t="s">
        <v>695</v>
      </c>
      <c r="C646" t="s">
        <v>290</v>
      </c>
      <c r="D646" s="27">
        <v>1600</v>
      </c>
      <c r="E646" t="s">
        <v>21</v>
      </c>
      <c r="F646" s="19">
        <f t="shared" si="208"/>
        <v>7.2766666666666664</v>
      </c>
      <c r="G646" s="5">
        <f t="shared" si="198"/>
        <v>264.2157666666667</v>
      </c>
    </row>
    <row r="647" spans="2:7" x14ac:dyDescent="0.35">
      <c r="B647" s="26" t="s">
        <v>696</v>
      </c>
      <c r="C647" t="s">
        <v>290</v>
      </c>
      <c r="D647" s="27">
        <v>500</v>
      </c>
      <c r="E647" t="s">
        <v>21</v>
      </c>
      <c r="F647" s="19">
        <f t="shared" si="208"/>
        <v>2.2739583333333333</v>
      </c>
      <c r="G647" s="5">
        <f t="shared" si="198"/>
        <v>82.567427083333342</v>
      </c>
    </row>
    <row r="648" spans="2:7" x14ac:dyDescent="0.35">
      <c r="B648" s="26" t="s">
        <v>749</v>
      </c>
      <c r="C648" t="s">
        <v>290</v>
      </c>
      <c r="D648" s="27">
        <v>200</v>
      </c>
      <c r="E648" t="s">
        <v>21</v>
      </c>
      <c r="F648" s="19">
        <f t="shared" si="208"/>
        <v>0.9095833333333333</v>
      </c>
      <c r="G648" s="5">
        <f t="shared" si="198"/>
        <v>33.026970833333337</v>
      </c>
    </row>
    <row r="649" spans="2:7" x14ac:dyDescent="0.35">
      <c r="B649" s="26" t="s">
        <v>697</v>
      </c>
      <c r="C649" t="s">
        <v>290</v>
      </c>
      <c r="D649" s="27">
        <v>6000</v>
      </c>
      <c r="E649" t="s">
        <v>21</v>
      </c>
      <c r="F649" s="19">
        <f t="shared" si="208"/>
        <v>27.287499999999998</v>
      </c>
      <c r="G649" s="5">
        <f t="shared" ref="G649:G712" si="209">$G$1*F649</f>
        <v>990.80912499999999</v>
      </c>
    </row>
    <row r="650" spans="2:7" x14ac:dyDescent="0.35">
      <c r="B650" s="26" t="s">
        <v>698</v>
      </c>
      <c r="C650" t="s">
        <v>290</v>
      </c>
      <c r="D650" s="27">
        <v>44000</v>
      </c>
      <c r="E650" t="s">
        <v>21</v>
      </c>
      <c r="F650" s="19">
        <f t="shared" si="208"/>
        <v>200.10833333333335</v>
      </c>
      <c r="G650" s="5">
        <f t="shared" si="209"/>
        <v>7265.9335833333344</v>
      </c>
    </row>
    <row r="651" spans="2:7" x14ac:dyDescent="0.35">
      <c r="B651" s="26" t="s">
        <v>699</v>
      </c>
      <c r="C651" t="s">
        <v>290</v>
      </c>
      <c r="D651" s="27">
        <v>46000</v>
      </c>
      <c r="E651" t="s">
        <v>21</v>
      </c>
      <c r="F651" s="19">
        <f t="shared" si="208"/>
        <v>209.20416666666665</v>
      </c>
      <c r="G651" s="5">
        <f t="shared" si="209"/>
        <v>7596.2032916666667</v>
      </c>
    </row>
    <row r="652" spans="2:7" x14ac:dyDescent="0.35">
      <c r="B652" s="26" t="s">
        <v>700</v>
      </c>
      <c r="C652" t="s">
        <v>290</v>
      </c>
      <c r="D652" s="27">
        <v>48000</v>
      </c>
      <c r="E652" t="s">
        <v>21</v>
      </c>
      <c r="F652" s="19">
        <f t="shared" si="208"/>
        <v>218.29999999999998</v>
      </c>
      <c r="G652" s="5">
        <f t="shared" si="209"/>
        <v>7926.473</v>
      </c>
    </row>
    <row r="653" spans="2:7" x14ac:dyDescent="0.35">
      <c r="B653" s="26" t="s">
        <v>701</v>
      </c>
      <c r="C653" t="s">
        <v>290</v>
      </c>
      <c r="D653" s="27">
        <v>50000</v>
      </c>
      <c r="E653" t="s">
        <v>21</v>
      </c>
      <c r="F653" s="19">
        <f t="shared" si="208"/>
        <v>227.39583333333331</v>
      </c>
      <c r="G653" s="5">
        <f t="shared" si="209"/>
        <v>8256.7427083333332</v>
      </c>
    </row>
    <row r="654" spans="2:7" x14ac:dyDescent="0.35">
      <c r="B654" s="26" t="s">
        <v>702</v>
      </c>
      <c r="C654" t="s">
        <v>290</v>
      </c>
      <c r="D654" s="27">
        <v>135000</v>
      </c>
      <c r="E654" t="s">
        <v>21</v>
      </c>
      <c r="F654" s="19">
        <f t="shared" si="208"/>
        <v>613.96875</v>
      </c>
      <c r="G654" s="5">
        <f t="shared" si="209"/>
        <v>22293.205312500002</v>
      </c>
    </row>
    <row r="655" spans="2:7" x14ac:dyDescent="0.35">
      <c r="B655" s="26" t="s">
        <v>703</v>
      </c>
      <c r="C655" t="s">
        <v>290</v>
      </c>
      <c r="D655" s="27">
        <v>40000</v>
      </c>
      <c r="E655" t="s">
        <v>21</v>
      </c>
      <c r="F655" s="19">
        <f t="shared" si="208"/>
        <v>181.91666666666666</v>
      </c>
      <c r="G655" s="5">
        <f t="shared" si="209"/>
        <v>6605.3941666666669</v>
      </c>
    </row>
    <row r="656" spans="2:7" x14ac:dyDescent="0.35">
      <c r="B656" s="26" t="s">
        <v>704</v>
      </c>
      <c r="C656" t="s">
        <v>91</v>
      </c>
      <c r="D656" s="27">
        <v>12000</v>
      </c>
      <c r="E656" t="s">
        <v>21</v>
      </c>
      <c r="F656" s="19">
        <f t="shared" si="208"/>
        <v>54.574999999999996</v>
      </c>
      <c r="G656" s="5">
        <f t="shared" si="209"/>
        <v>1981.61825</v>
      </c>
    </row>
    <row r="657" spans="2:7" x14ac:dyDescent="0.35">
      <c r="B657" s="26" t="s">
        <v>705</v>
      </c>
      <c r="C657" t="s">
        <v>91</v>
      </c>
      <c r="D657" s="27">
        <v>15000</v>
      </c>
      <c r="E657" t="s">
        <v>21</v>
      </c>
      <c r="F657" s="19">
        <f t="shared" si="208"/>
        <v>68.21875</v>
      </c>
      <c r="G657" s="5">
        <f t="shared" si="209"/>
        <v>2477.0228125000003</v>
      </c>
    </row>
    <row r="658" spans="2:7" x14ac:dyDescent="0.35">
      <c r="B658" s="26" t="s">
        <v>706</v>
      </c>
      <c r="C658" t="s">
        <v>91</v>
      </c>
      <c r="D658" s="27">
        <v>4000</v>
      </c>
      <c r="E658" t="s">
        <v>21</v>
      </c>
      <c r="F658" s="19">
        <f t="shared" si="208"/>
        <v>18.191666666666666</v>
      </c>
      <c r="G658" s="5">
        <f t="shared" si="209"/>
        <v>660.53941666666674</v>
      </c>
    </row>
    <row r="659" spans="2:7" x14ac:dyDescent="0.35">
      <c r="B659" s="26" t="s">
        <v>707</v>
      </c>
      <c r="C659" t="s">
        <v>290</v>
      </c>
      <c r="D659" s="27">
        <v>5000</v>
      </c>
      <c r="E659" t="s">
        <v>21</v>
      </c>
      <c r="F659" s="19">
        <f t="shared" si="208"/>
        <v>22.739583333333332</v>
      </c>
      <c r="G659" s="5">
        <f t="shared" si="209"/>
        <v>825.67427083333337</v>
      </c>
    </row>
    <row r="660" spans="2:7" x14ac:dyDescent="0.35">
      <c r="B660" s="26" t="s">
        <v>708</v>
      </c>
      <c r="C660" t="s">
        <v>290</v>
      </c>
      <c r="D660" s="27">
        <v>4000</v>
      </c>
      <c r="E660" t="s">
        <v>21</v>
      </c>
      <c r="F660" s="19">
        <f t="shared" si="208"/>
        <v>18.191666666666666</v>
      </c>
      <c r="G660" s="5">
        <f t="shared" si="209"/>
        <v>660.53941666666674</v>
      </c>
    </row>
    <row r="661" spans="2:7" x14ac:dyDescent="0.35">
      <c r="B661" s="26" t="s">
        <v>709</v>
      </c>
      <c r="C661" t="s">
        <v>290</v>
      </c>
      <c r="D661" s="27">
        <v>3000</v>
      </c>
      <c r="E661" t="s">
        <v>21</v>
      </c>
      <c r="F661" s="19">
        <f t="shared" si="208"/>
        <v>13.643749999999999</v>
      </c>
      <c r="G661" s="5">
        <f t="shared" si="209"/>
        <v>495.4045625</v>
      </c>
    </row>
    <row r="662" spans="2:7" x14ac:dyDescent="0.35">
      <c r="B662" s="26" t="s">
        <v>710</v>
      </c>
      <c r="C662" t="s">
        <v>290</v>
      </c>
      <c r="D662" s="27">
        <v>2000</v>
      </c>
      <c r="E662" t="s">
        <v>21</v>
      </c>
      <c r="F662" s="19">
        <f t="shared" si="208"/>
        <v>9.0958333333333332</v>
      </c>
      <c r="G662" s="5">
        <f t="shared" si="209"/>
        <v>330.26970833333337</v>
      </c>
    </row>
    <row r="663" spans="2:7" x14ac:dyDescent="0.35">
      <c r="B663" s="26" t="s">
        <v>711</v>
      </c>
      <c r="C663" t="s">
        <v>290</v>
      </c>
      <c r="D663" s="27">
        <v>1750</v>
      </c>
      <c r="E663" t="s">
        <v>21</v>
      </c>
      <c r="F663" s="19">
        <f t="shared" si="208"/>
        <v>7.9588541666666668</v>
      </c>
      <c r="G663" s="5">
        <f t="shared" si="209"/>
        <v>288.98599479166671</v>
      </c>
    </row>
    <row r="664" spans="2:7" x14ac:dyDescent="0.35">
      <c r="B664" s="26" t="s">
        <v>712</v>
      </c>
      <c r="C664" t="s">
        <v>290</v>
      </c>
      <c r="D664" s="27">
        <v>400</v>
      </c>
      <c r="E664" t="s">
        <v>21</v>
      </c>
      <c r="F664" s="19">
        <f t="shared" si="208"/>
        <v>1.8191666666666666</v>
      </c>
      <c r="G664" s="5">
        <f t="shared" si="209"/>
        <v>66.053941666666674</v>
      </c>
    </row>
    <row r="665" spans="2:7" x14ac:dyDescent="0.35">
      <c r="B665" s="26" t="s">
        <v>713</v>
      </c>
      <c r="C665" t="s">
        <v>290</v>
      </c>
      <c r="D665" s="27">
        <v>4500</v>
      </c>
      <c r="E665" t="s">
        <v>21</v>
      </c>
      <c r="F665" s="19">
        <f t="shared" si="208"/>
        <v>20.465624999999999</v>
      </c>
      <c r="G665" s="5">
        <f t="shared" si="209"/>
        <v>743.10684375000005</v>
      </c>
    </row>
    <row r="666" spans="2:7" x14ac:dyDescent="0.35">
      <c r="B666" s="26" t="s">
        <v>714</v>
      </c>
      <c r="C666" t="s">
        <v>290</v>
      </c>
      <c r="D666" s="27">
        <v>1500</v>
      </c>
      <c r="E666" t="s">
        <v>21</v>
      </c>
      <c r="F666" s="19">
        <f t="shared" si="208"/>
        <v>6.8218749999999995</v>
      </c>
      <c r="G666" s="5">
        <f t="shared" si="209"/>
        <v>247.70228125</v>
      </c>
    </row>
    <row r="667" spans="2:7" x14ac:dyDescent="0.35">
      <c r="B667" s="26" t="s">
        <v>715</v>
      </c>
      <c r="C667" t="s">
        <v>91</v>
      </c>
      <c r="D667" s="27">
        <v>4500</v>
      </c>
      <c r="E667" t="s">
        <v>21</v>
      </c>
      <c r="F667" s="19">
        <f t="shared" si="208"/>
        <v>20.465624999999999</v>
      </c>
      <c r="G667" s="5">
        <f t="shared" si="209"/>
        <v>743.10684375000005</v>
      </c>
    </row>
    <row r="668" spans="2:7" x14ac:dyDescent="0.35">
      <c r="B668" s="26" t="s">
        <v>716</v>
      </c>
      <c r="C668" t="s">
        <v>91</v>
      </c>
      <c r="D668" s="27">
        <v>10000</v>
      </c>
      <c r="E668" t="s">
        <v>21</v>
      </c>
      <c r="F668" s="19">
        <f t="shared" si="208"/>
        <v>45.479166666666664</v>
      </c>
      <c r="G668" s="5">
        <f t="shared" si="209"/>
        <v>1651.3485416666667</v>
      </c>
    </row>
    <row r="669" spans="2:7" x14ac:dyDescent="0.35">
      <c r="B669" s="26" t="s">
        <v>717</v>
      </c>
      <c r="C669" t="s">
        <v>290</v>
      </c>
      <c r="D669" s="27">
        <v>2000</v>
      </c>
      <c r="E669" t="s">
        <v>21</v>
      </c>
      <c r="F669" s="19">
        <f t="shared" si="208"/>
        <v>9.0958333333333332</v>
      </c>
      <c r="G669" s="5">
        <f t="shared" si="209"/>
        <v>330.26970833333337</v>
      </c>
    </row>
    <row r="670" spans="2:7" x14ac:dyDescent="0.35">
      <c r="B670" s="26" t="s">
        <v>718</v>
      </c>
      <c r="C670" t="s">
        <v>290</v>
      </c>
      <c r="D670" s="27">
        <v>6000</v>
      </c>
      <c r="E670" t="s">
        <v>21</v>
      </c>
      <c r="F670" s="19">
        <f t="shared" si="208"/>
        <v>27.287499999999998</v>
      </c>
      <c r="G670" s="5">
        <f t="shared" si="209"/>
        <v>990.80912499999999</v>
      </c>
    </row>
    <row r="671" spans="2:7" x14ac:dyDescent="0.35">
      <c r="B671" s="26" t="s">
        <v>719</v>
      </c>
      <c r="C671" t="s">
        <v>91</v>
      </c>
      <c r="D671" s="27">
        <v>15000</v>
      </c>
      <c r="E671" t="s">
        <v>21</v>
      </c>
      <c r="F671" s="19">
        <f t="shared" si="208"/>
        <v>68.21875</v>
      </c>
      <c r="G671" s="5">
        <f t="shared" si="209"/>
        <v>2477.0228125000003</v>
      </c>
    </row>
    <row r="672" spans="2:7" x14ac:dyDescent="0.35">
      <c r="B672" s="26" t="s">
        <v>720</v>
      </c>
      <c r="C672" t="s">
        <v>91</v>
      </c>
      <c r="D672" s="27">
        <v>12000</v>
      </c>
      <c r="E672" t="s">
        <v>21</v>
      </c>
      <c r="F672" s="19">
        <f t="shared" si="208"/>
        <v>54.574999999999996</v>
      </c>
      <c r="G672" s="5">
        <f t="shared" si="209"/>
        <v>1981.61825</v>
      </c>
    </row>
    <row r="673" spans="2:7" x14ac:dyDescent="0.35">
      <c r="B673" s="26" t="s">
        <v>721</v>
      </c>
      <c r="C673" t="s">
        <v>91</v>
      </c>
      <c r="D673" s="27">
        <v>8000</v>
      </c>
      <c r="E673" t="s">
        <v>21</v>
      </c>
      <c r="F673" s="19">
        <f t="shared" si="208"/>
        <v>36.383333333333333</v>
      </c>
      <c r="G673" s="5">
        <f t="shared" si="209"/>
        <v>1321.0788333333335</v>
      </c>
    </row>
    <row r="674" spans="2:7" x14ac:dyDescent="0.35">
      <c r="B674" s="26" t="s">
        <v>722</v>
      </c>
      <c r="C674" t="s">
        <v>91</v>
      </c>
      <c r="D674" s="27">
        <v>10000</v>
      </c>
      <c r="E674" t="s">
        <v>21</v>
      </c>
      <c r="F674" s="19">
        <f t="shared" si="208"/>
        <v>45.479166666666664</v>
      </c>
      <c r="G674" s="5">
        <f t="shared" si="209"/>
        <v>1651.3485416666667</v>
      </c>
    </row>
    <row r="675" spans="2:7" x14ac:dyDescent="0.35">
      <c r="B675" s="26" t="s">
        <v>723</v>
      </c>
      <c r="C675" t="s">
        <v>91</v>
      </c>
      <c r="D675" s="27">
        <v>6000</v>
      </c>
      <c r="E675" t="s">
        <v>21</v>
      </c>
      <c r="F675" s="19">
        <f t="shared" si="208"/>
        <v>27.287499999999998</v>
      </c>
      <c r="G675" s="5">
        <f t="shared" si="209"/>
        <v>990.80912499999999</v>
      </c>
    </row>
    <row r="676" spans="2:7" x14ac:dyDescent="0.35">
      <c r="B676" s="26" t="s">
        <v>724</v>
      </c>
      <c r="C676" t="s">
        <v>91</v>
      </c>
      <c r="D676" s="27">
        <v>6000</v>
      </c>
      <c r="E676" t="s">
        <v>21</v>
      </c>
      <c r="F676" s="19">
        <f t="shared" si="208"/>
        <v>27.287499999999998</v>
      </c>
      <c r="G676" s="5">
        <f t="shared" si="209"/>
        <v>990.80912499999999</v>
      </c>
    </row>
    <row r="677" spans="2:7" x14ac:dyDescent="0.35">
      <c r="B677" s="26" t="s">
        <v>725</v>
      </c>
      <c r="C677" t="s">
        <v>91</v>
      </c>
      <c r="D677" s="27">
        <v>4000</v>
      </c>
      <c r="E677" t="s">
        <v>21</v>
      </c>
      <c r="F677" s="19">
        <f t="shared" si="208"/>
        <v>18.191666666666666</v>
      </c>
      <c r="G677" s="5">
        <f t="shared" si="209"/>
        <v>660.53941666666674</v>
      </c>
    </row>
    <row r="678" spans="2:7" x14ac:dyDescent="0.35">
      <c r="B678" s="26" t="s">
        <v>726</v>
      </c>
      <c r="C678" t="s">
        <v>91</v>
      </c>
      <c r="D678" s="27">
        <v>3000</v>
      </c>
      <c r="E678" t="s">
        <v>21</v>
      </c>
      <c r="F678" s="19">
        <f t="shared" si="208"/>
        <v>13.643749999999999</v>
      </c>
      <c r="G678" s="5">
        <f t="shared" si="209"/>
        <v>495.4045625</v>
      </c>
    </row>
    <row r="679" spans="2:7" x14ac:dyDescent="0.35">
      <c r="B679" s="26" t="s">
        <v>727</v>
      </c>
      <c r="C679" t="s">
        <v>91</v>
      </c>
      <c r="D679" s="27">
        <v>6000</v>
      </c>
      <c r="E679" t="s">
        <v>21</v>
      </c>
      <c r="F679" s="19">
        <f t="shared" si="208"/>
        <v>27.287499999999998</v>
      </c>
      <c r="G679" s="5">
        <f t="shared" si="209"/>
        <v>990.80912499999999</v>
      </c>
    </row>
    <row r="680" spans="2:7" x14ac:dyDescent="0.35">
      <c r="B680" s="26" t="s">
        <v>728</v>
      </c>
      <c r="C680" t="s">
        <v>91</v>
      </c>
      <c r="D680" s="27">
        <v>2000</v>
      </c>
      <c r="E680" t="s">
        <v>21</v>
      </c>
      <c r="F680" s="19">
        <f t="shared" si="208"/>
        <v>9.0958333333333332</v>
      </c>
      <c r="G680" s="5">
        <f t="shared" si="209"/>
        <v>330.26970833333337</v>
      </c>
    </row>
    <row r="681" spans="2:7" x14ac:dyDescent="0.35">
      <c r="B681" s="26" t="s">
        <v>729</v>
      </c>
      <c r="C681" t="s">
        <v>91</v>
      </c>
      <c r="D681" s="27">
        <v>1500</v>
      </c>
      <c r="E681" t="s">
        <v>21</v>
      </c>
      <c r="F681" s="19">
        <f t="shared" si="208"/>
        <v>6.8218749999999995</v>
      </c>
      <c r="G681" s="5">
        <f t="shared" si="209"/>
        <v>247.70228125</v>
      </c>
    </row>
    <row r="682" spans="2:7" x14ac:dyDescent="0.35">
      <c r="B682" s="26" t="s">
        <v>730</v>
      </c>
      <c r="C682" t="s">
        <v>91</v>
      </c>
      <c r="D682" s="27">
        <v>20000</v>
      </c>
      <c r="E682" t="s">
        <v>21</v>
      </c>
      <c r="F682" s="19">
        <f t="shared" si="208"/>
        <v>90.958333333333329</v>
      </c>
      <c r="G682" s="5">
        <f t="shared" si="209"/>
        <v>3302.6970833333335</v>
      </c>
    </row>
    <row r="683" spans="2:7" x14ac:dyDescent="0.35">
      <c r="B683" s="26" t="s">
        <v>731</v>
      </c>
      <c r="C683" t="s">
        <v>91</v>
      </c>
      <c r="D683" s="27">
        <v>10000</v>
      </c>
      <c r="E683" t="s">
        <v>21</v>
      </c>
      <c r="F683" s="19">
        <f t="shared" si="208"/>
        <v>45.479166666666664</v>
      </c>
      <c r="G683" s="5">
        <f t="shared" si="209"/>
        <v>1651.3485416666667</v>
      </c>
    </row>
    <row r="684" spans="2:7" x14ac:dyDescent="0.35">
      <c r="B684" s="26" t="s">
        <v>732</v>
      </c>
      <c r="C684" t="s">
        <v>290</v>
      </c>
      <c r="D684" s="27">
        <v>15000</v>
      </c>
      <c r="E684" t="s">
        <v>21</v>
      </c>
      <c r="F684" s="19">
        <f t="shared" si="208"/>
        <v>68.21875</v>
      </c>
      <c r="G684" s="5">
        <f t="shared" si="209"/>
        <v>2477.0228125000003</v>
      </c>
    </row>
    <row r="685" spans="2:7" x14ac:dyDescent="0.35">
      <c r="B685" s="26" t="s">
        <v>733</v>
      </c>
      <c r="C685" t="s">
        <v>91</v>
      </c>
      <c r="D685" s="27">
        <v>8000</v>
      </c>
      <c r="E685" t="s">
        <v>21</v>
      </c>
      <c r="F685" s="19">
        <f t="shared" si="208"/>
        <v>36.383333333333333</v>
      </c>
      <c r="G685" s="5">
        <f t="shared" si="209"/>
        <v>1321.0788333333335</v>
      </c>
    </row>
    <row r="686" spans="2:7" x14ac:dyDescent="0.35">
      <c r="B686" s="26" t="s">
        <v>734</v>
      </c>
      <c r="C686" t="s">
        <v>290</v>
      </c>
      <c r="D686" s="27">
        <v>1500</v>
      </c>
      <c r="E686" t="s">
        <v>21</v>
      </c>
      <c r="F686" s="19">
        <f t="shared" si="208"/>
        <v>6.8218749999999995</v>
      </c>
      <c r="G686" s="5">
        <f t="shared" si="209"/>
        <v>247.70228125</v>
      </c>
    </row>
    <row r="687" spans="2:7" x14ac:dyDescent="0.35">
      <c r="B687" s="26" t="s">
        <v>735</v>
      </c>
      <c r="C687" t="s">
        <v>290</v>
      </c>
      <c r="D687" s="27">
        <v>1250</v>
      </c>
      <c r="E687" t="s">
        <v>21</v>
      </c>
      <c r="F687" s="19">
        <f t="shared" si="208"/>
        <v>5.684895833333333</v>
      </c>
      <c r="G687" s="5">
        <f t="shared" si="209"/>
        <v>206.41856770833334</v>
      </c>
    </row>
    <row r="688" spans="2:7" x14ac:dyDescent="0.35">
      <c r="B688" s="26" t="s">
        <v>736</v>
      </c>
      <c r="C688" t="s">
        <v>290</v>
      </c>
      <c r="D688" s="27">
        <v>600</v>
      </c>
      <c r="E688" t="s">
        <v>21</v>
      </c>
      <c r="F688" s="19">
        <f t="shared" si="208"/>
        <v>2.7287499999999998</v>
      </c>
      <c r="G688" s="5">
        <f t="shared" si="209"/>
        <v>99.080912499999997</v>
      </c>
    </row>
    <row r="689" spans="2:7" x14ac:dyDescent="0.35">
      <c r="B689" s="26" t="s">
        <v>737</v>
      </c>
      <c r="C689" t="s">
        <v>290</v>
      </c>
      <c r="D689" s="27">
        <v>600</v>
      </c>
      <c r="E689" t="s">
        <v>21</v>
      </c>
      <c r="F689" s="19">
        <f t="shared" si="208"/>
        <v>2.7287499999999998</v>
      </c>
      <c r="G689" s="5">
        <f t="shared" si="209"/>
        <v>99.080912499999997</v>
      </c>
    </row>
    <row r="690" spans="2:7" x14ac:dyDescent="0.35">
      <c r="B690" s="26" t="s">
        <v>738</v>
      </c>
      <c r="C690" t="s">
        <v>91</v>
      </c>
      <c r="D690" s="27">
        <v>5000</v>
      </c>
      <c r="E690" t="s">
        <v>21</v>
      </c>
      <c r="F690" s="19">
        <f t="shared" si="208"/>
        <v>22.739583333333332</v>
      </c>
      <c r="G690" s="5">
        <f t="shared" si="209"/>
        <v>825.67427083333337</v>
      </c>
    </row>
    <row r="691" spans="2:7" x14ac:dyDescent="0.35">
      <c r="B691" s="26" t="s">
        <v>739</v>
      </c>
      <c r="C691" t="s">
        <v>91</v>
      </c>
      <c r="D691" s="27">
        <v>4000</v>
      </c>
      <c r="E691" t="s">
        <v>21</v>
      </c>
      <c r="F691" s="19">
        <f t="shared" si="208"/>
        <v>18.191666666666666</v>
      </c>
      <c r="G691" s="5">
        <f t="shared" si="209"/>
        <v>660.53941666666674</v>
      </c>
    </row>
    <row r="692" spans="2:7" x14ac:dyDescent="0.35">
      <c r="B692" s="26" t="s">
        <v>740</v>
      </c>
      <c r="C692" t="s">
        <v>91</v>
      </c>
      <c r="D692" s="27">
        <v>12500</v>
      </c>
      <c r="E692" t="s">
        <v>21</v>
      </c>
      <c r="F692" s="19">
        <f t="shared" si="208"/>
        <v>56.848958333333329</v>
      </c>
      <c r="G692" s="5">
        <f t="shared" si="209"/>
        <v>2064.1856770833333</v>
      </c>
    </row>
    <row r="693" spans="2:7" x14ac:dyDescent="0.35">
      <c r="B693" s="26" t="s">
        <v>741</v>
      </c>
      <c r="C693" t="s">
        <v>91</v>
      </c>
      <c r="D693" s="27">
        <v>8000</v>
      </c>
      <c r="E693" t="s">
        <v>21</v>
      </c>
      <c r="F693" s="19">
        <f t="shared" si="208"/>
        <v>36.383333333333333</v>
      </c>
      <c r="G693" s="5">
        <f t="shared" si="209"/>
        <v>1321.0788333333335</v>
      </c>
    </row>
    <row r="694" spans="2:7" x14ac:dyDescent="0.35">
      <c r="B694" s="26" t="s">
        <v>742</v>
      </c>
      <c r="C694" t="s">
        <v>91</v>
      </c>
      <c r="D694" s="27">
        <v>5000</v>
      </c>
      <c r="E694" t="s">
        <v>21</v>
      </c>
      <c r="F694" s="19">
        <f t="shared" si="208"/>
        <v>22.739583333333332</v>
      </c>
      <c r="G694" s="5">
        <f t="shared" si="209"/>
        <v>825.67427083333337</v>
      </c>
    </row>
    <row r="695" spans="2:7" x14ac:dyDescent="0.35">
      <c r="B695" s="26" t="s">
        <v>743</v>
      </c>
      <c r="C695" t="s">
        <v>91</v>
      </c>
      <c r="D695" s="27">
        <v>2000</v>
      </c>
      <c r="E695" t="s">
        <v>21</v>
      </c>
      <c r="F695" s="19">
        <f t="shared" si="208"/>
        <v>9.0958333333333332</v>
      </c>
      <c r="G695" s="5">
        <f t="shared" si="209"/>
        <v>330.26970833333337</v>
      </c>
    </row>
    <row r="696" spans="2:7" x14ac:dyDescent="0.35">
      <c r="B696" s="26" t="s">
        <v>744</v>
      </c>
      <c r="C696" t="s">
        <v>91</v>
      </c>
      <c r="D696" s="27">
        <v>12500</v>
      </c>
      <c r="E696" t="s">
        <v>21</v>
      </c>
      <c r="F696" s="19">
        <f t="shared" si="208"/>
        <v>56.848958333333329</v>
      </c>
      <c r="G696" s="5">
        <f t="shared" si="209"/>
        <v>2064.1856770833333</v>
      </c>
    </row>
    <row r="697" spans="2:7" x14ac:dyDescent="0.35">
      <c r="B697" s="26" t="s">
        <v>745</v>
      </c>
      <c r="C697" t="s">
        <v>91</v>
      </c>
      <c r="D697" s="27">
        <v>7000</v>
      </c>
      <c r="E697" t="s">
        <v>21</v>
      </c>
      <c r="F697" s="19">
        <f t="shared" si="208"/>
        <v>31.835416666666667</v>
      </c>
      <c r="G697" s="5">
        <f t="shared" si="209"/>
        <v>1155.9439791666668</v>
      </c>
    </row>
    <row r="698" spans="2:7" x14ac:dyDescent="0.35">
      <c r="B698" s="26" t="s">
        <v>746</v>
      </c>
      <c r="C698" t="s">
        <v>91</v>
      </c>
      <c r="D698" s="27">
        <v>1000</v>
      </c>
      <c r="E698" t="s">
        <v>21</v>
      </c>
      <c r="F698" s="19">
        <f t="shared" si="208"/>
        <v>4.5479166666666666</v>
      </c>
      <c r="G698" s="5">
        <f t="shared" si="209"/>
        <v>165.13485416666668</v>
      </c>
    </row>
    <row r="699" spans="2:7" x14ac:dyDescent="0.35">
      <c r="B699" s="26" t="s">
        <v>747</v>
      </c>
      <c r="C699" t="s">
        <v>91</v>
      </c>
      <c r="D699" s="27">
        <v>500</v>
      </c>
      <c r="E699" t="s">
        <v>21</v>
      </c>
      <c r="F699" s="19">
        <f t="shared" si="208"/>
        <v>2.2739583333333333</v>
      </c>
      <c r="G699" s="5">
        <f t="shared" si="209"/>
        <v>82.567427083333342</v>
      </c>
    </row>
    <row r="700" spans="2:7" x14ac:dyDescent="0.35">
      <c r="B700" s="26" t="s">
        <v>748</v>
      </c>
      <c r="C700" t="s">
        <v>91</v>
      </c>
      <c r="D700" s="27">
        <v>8000</v>
      </c>
      <c r="E700" t="s">
        <v>21</v>
      </c>
      <c r="F700" s="19">
        <f t="shared" si="208"/>
        <v>36.383333333333333</v>
      </c>
      <c r="G700" s="5">
        <f t="shared" si="209"/>
        <v>1321.0788333333335</v>
      </c>
    </row>
    <row r="701" spans="2:7" x14ac:dyDescent="0.35">
      <c r="B701" s="26" t="s">
        <v>751</v>
      </c>
      <c r="C701" t="s">
        <v>290</v>
      </c>
      <c r="D701" s="27">
        <v>7000</v>
      </c>
      <c r="E701" t="s">
        <v>21</v>
      </c>
      <c r="F701" s="19">
        <f t="shared" si="208"/>
        <v>31.835416666666667</v>
      </c>
      <c r="G701" s="5">
        <f t="shared" si="209"/>
        <v>1155.9439791666668</v>
      </c>
    </row>
    <row r="702" spans="2:7" ht="15" thickBot="1" x14ac:dyDescent="0.4"/>
    <row r="703" spans="2:7" ht="15" thickBot="1" x14ac:dyDescent="0.4">
      <c r="B703" s="25" t="s">
        <v>750</v>
      </c>
    </row>
    <row r="704" spans="2:7" x14ac:dyDescent="0.35">
      <c r="B704" s="26" t="s">
        <v>753</v>
      </c>
      <c r="C704" t="s">
        <v>752</v>
      </c>
      <c r="D704" s="27">
        <v>200</v>
      </c>
      <c r="E704" t="s">
        <v>21</v>
      </c>
      <c r="F704" s="19">
        <f t="shared" ref="F704" si="210">+D704/72000*$C$1</f>
        <v>0.9095833333333333</v>
      </c>
      <c r="G704" s="5">
        <f t="shared" si="209"/>
        <v>33.026970833333337</v>
      </c>
    </row>
    <row r="705" spans="2:7" x14ac:dyDescent="0.35">
      <c r="B705" s="26" t="s">
        <v>754</v>
      </c>
      <c r="C705" t="s">
        <v>752</v>
      </c>
      <c r="D705" s="27">
        <v>300</v>
      </c>
      <c r="E705" t="s">
        <v>21</v>
      </c>
      <c r="F705" s="19">
        <f t="shared" ref="F705:F715" si="211">+D705/72000*$C$1</f>
        <v>1.3643749999999999</v>
      </c>
      <c r="G705" s="5">
        <f t="shared" si="209"/>
        <v>49.540456249999998</v>
      </c>
    </row>
    <row r="706" spans="2:7" x14ac:dyDescent="0.35">
      <c r="B706" s="26" t="s">
        <v>755</v>
      </c>
      <c r="C706" t="s">
        <v>752</v>
      </c>
      <c r="D706" s="27">
        <v>25</v>
      </c>
      <c r="E706" t="s">
        <v>21</v>
      </c>
      <c r="F706" s="19">
        <f t="shared" si="211"/>
        <v>0.11369791666666666</v>
      </c>
      <c r="G706" s="5">
        <f t="shared" si="209"/>
        <v>4.1283713541666671</v>
      </c>
    </row>
    <row r="707" spans="2:7" x14ac:dyDescent="0.35">
      <c r="B707" s="26" t="s">
        <v>756</v>
      </c>
      <c r="C707" t="s">
        <v>752</v>
      </c>
      <c r="D707" s="27">
        <v>25</v>
      </c>
      <c r="E707" t="s">
        <v>21</v>
      </c>
      <c r="F707" s="19">
        <f t="shared" si="211"/>
        <v>0.11369791666666666</v>
      </c>
      <c r="G707" s="5">
        <f t="shared" si="209"/>
        <v>4.1283713541666671</v>
      </c>
    </row>
    <row r="708" spans="2:7" x14ac:dyDescent="0.35">
      <c r="B708" s="26" t="s">
        <v>757</v>
      </c>
      <c r="C708" t="s">
        <v>752</v>
      </c>
      <c r="D708" s="27">
        <v>1000</v>
      </c>
      <c r="E708" t="s">
        <v>21</v>
      </c>
      <c r="F708" s="19">
        <f t="shared" si="211"/>
        <v>4.5479166666666666</v>
      </c>
      <c r="G708" s="5">
        <f t="shared" si="209"/>
        <v>165.13485416666668</v>
      </c>
    </row>
    <row r="709" spans="2:7" x14ac:dyDescent="0.35">
      <c r="B709" s="26" t="s">
        <v>758</v>
      </c>
      <c r="C709" t="s">
        <v>752</v>
      </c>
      <c r="D709" s="27">
        <v>750</v>
      </c>
      <c r="E709" t="s">
        <v>21</v>
      </c>
      <c r="F709" s="19">
        <f t="shared" si="211"/>
        <v>3.4109374999999997</v>
      </c>
      <c r="G709" s="5">
        <f t="shared" si="209"/>
        <v>123.851140625</v>
      </c>
    </row>
    <row r="710" spans="2:7" x14ac:dyDescent="0.35">
      <c r="B710" s="26" t="s">
        <v>759</v>
      </c>
      <c r="C710" t="s">
        <v>752</v>
      </c>
      <c r="D710" s="27">
        <v>500</v>
      </c>
      <c r="E710" t="s">
        <v>21</v>
      </c>
      <c r="F710" s="19">
        <f t="shared" si="211"/>
        <v>2.2739583333333333</v>
      </c>
      <c r="G710" s="5">
        <f t="shared" si="209"/>
        <v>82.567427083333342</v>
      </c>
    </row>
    <row r="711" spans="2:7" x14ac:dyDescent="0.35">
      <c r="B711" s="26" t="s">
        <v>760</v>
      </c>
      <c r="C711" t="s">
        <v>752</v>
      </c>
      <c r="D711" s="27">
        <v>400</v>
      </c>
      <c r="E711" t="s">
        <v>21</v>
      </c>
      <c r="F711" s="19">
        <f t="shared" si="211"/>
        <v>1.8191666666666666</v>
      </c>
      <c r="G711" s="5">
        <f t="shared" si="209"/>
        <v>66.053941666666674</v>
      </c>
    </row>
    <row r="712" spans="2:7" x14ac:dyDescent="0.35">
      <c r="B712" s="26" t="s">
        <v>761</v>
      </c>
      <c r="C712" t="s">
        <v>762</v>
      </c>
      <c r="D712" s="27">
        <v>25</v>
      </c>
      <c r="E712" t="s">
        <v>21</v>
      </c>
      <c r="F712" s="19">
        <f t="shared" si="211"/>
        <v>0.11369791666666666</v>
      </c>
      <c r="G712" s="5">
        <f t="shared" si="209"/>
        <v>4.1283713541666671</v>
      </c>
    </row>
    <row r="713" spans="2:7" x14ac:dyDescent="0.35">
      <c r="B713" s="26" t="s">
        <v>763</v>
      </c>
      <c r="C713" t="s">
        <v>762</v>
      </c>
      <c r="D713" s="27">
        <v>40</v>
      </c>
      <c r="E713" t="s">
        <v>21</v>
      </c>
      <c r="F713" s="19">
        <f t="shared" si="211"/>
        <v>0.18191666666666667</v>
      </c>
      <c r="G713" s="5">
        <f t="shared" ref="G713:G776" si="212">$G$1*F713</f>
        <v>6.6053941666666676</v>
      </c>
    </row>
    <row r="714" spans="2:7" x14ac:dyDescent="0.35">
      <c r="B714" s="26" t="s">
        <v>764</v>
      </c>
      <c r="C714" t="s">
        <v>762</v>
      </c>
      <c r="D714" s="27">
        <v>12</v>
      </c>
      <c r="E714" t="s">
        <v>21</v>
      </c>
      <c r="F714" s="19">
        <f t="shared" si="211"/>
        <v>5.4574999999999999E-2</v>
      </c>
      <c r="G714" s="5">
        <f t="shared" si="212"/>
        <v>1.9816182500000001</v>
      </c>
    </row>
    <row r="715" spans="2:7" x14ac:dyDescent="0.35">
      <c r="B715" s="26" t="s">
        <v>765</v>
      </c>
      <c r="C715" t="s">
        <v>762</v>
      </c>
      <c r="D715" s="27">
        <v>16</v>
      </c>
      <c r="E715" t="s">
        <v>21</v>
      </c>
      <c r="F715" s="19">
        <f t="shared" si="211"/>
        <v>7.2766666666666674E-2</v>
      </c>
      <c r="G715" s="5">
        <f t="shared" si="212"/>
        <v>2.6421576666666673</v>
      </c>
    </row>
    <row r="716" spans="2:7" ht="15" thickBot="1" x14ac:dyDescent="0.4"/>
    <row r="717" spans="2:7" ht="15" thickBot="1" x14ac:dyDescent="0.4">
      <c r="B717" s="25" t="s">
        <v>766</v>
      </c>
    </row>
    <row r="718" spans="2:7" x14ac:dyDescent="0.35">
      <c r="B718" s="26" t="s">
        <v>767</v>
      </c>
      <c r="C718" t="s">
        <v>0</v>
      </c>
      <c r="D718" s="27">
        <v>40</v>
      </c>
      <c r="E718" t="s">
        <v>21</v>
      </c>
      <c r="F718" s="19">
        <f t="shared" ref="F718" si="213">+D718/72000*$C$1</f>
        <v>0.18191666666666667</v>
      </c>
      <c r="G718" s="5">
        <f t="shared" si="212"/>
        <v>6.6053941666666676</v>
      </c>
    </row>
    <row r="719" spans="2:7" x14ac:dyDescent="0.35">
      <c r="B719" s="26" t="s">
        <v>768</v>
      </c>
      <c r="C719" t="s">
        <v>0</v>
      </c>
      <c r="D719" s="27">
        <v>30</v>
      </c>
      <c r="E719" t="s">
        <v>21</v>
      </c>
      <c r="F719" s="19">
        <f t="shared" ref="F719:F751" si="214">+D719/72000*$C$1</f>
        <v>0.13643750000000002</v>
      </c>
      <c r="G719" s="5">
        <f t="shared" si="212"/>
        <v>4.9540456250000009</v>
      </c>
    </row>
    <row r="720" spans="2:7" x14ac:dyDescent="0.35">
      <c r="B720" s="26" t="s">
        <v>769</v>
      </c>
      <c r="C720" t="s">
        <v>0</v>
      </c>
      <c r="D720" s="27">
        <v>20</v>
      </c>
      <c r="E720" t="s">
        <v>21</v>
      </c>
      <c r="F720" s="19">
        <f t="shared" si="214"/>
        <v>9.0958333333333335E-2</v>
      </c>
      <c r="G720" s="5">
        <f t="shared" si="212"/>
        <v>3.3026970833333338</v>
      </c>
    </row>
    <row r="721" spans="2:7" x14ac:dyDescent="0.35">
      <c r="B721" s="26" t="s">
        <v>770</v>
      </c>
      <c r="C721" t="s">
        <v>0</v>
      </c>
      <c r="D721" s="27">
        <v>15</v>
      </c>
      <c r="E721" t="s">
        <v>21</v>
      </c>
      <c r="F721" s="19">
        <f t="shared" si="214"/>
        <v>6.8218750000000009E-2</v>
      </c>
      <c r="G721" s="5">
        <f t="shared" si="212"/>
        <v>2.4770228125000004</v>
      </c>
    </row>
    <row r="722" spans="2:7" x14ac:dyDescent="0.35">
      <c r="B722" s="26" t="s">
        <v>771</v>
      </c>
      <c r="C722" t="s">
        <v>772</v>
      </c>
      <c r="D722" s="27">
        <v>40</v>
      </c>
      <c r="E722" t="s">
        <v>21</v>
      </c>
      <c r="F722" s="19">
        <f t="shared" si="214"/>
        <v>0.18191666666666667</v>
      </c>
      <c r="G722" s="5">
        <f t="shared" si="212"/>
        <v>6.6053941666666676</v>
      </c>
    </row>
    <row r="723" spans="2:7" x14ac:dyDescent="0.35">
      <c r="B723" s="26" t="s">
        <v>773</v>
      </c>
      <c r="C723" t="s">
        <v>772</v>
      </c>
      <c r="D723" s="27">
        <v>20</v>
      </c>
      <c r="E723" t="s">
        <v>21</v>
      </c>
      <c r="F723" s="19">
        <f t="shared" si="214"/>
        <v>9.0958333333333335E-2</v>
      </c>
      <c r="G723" s="5">
        <f t="shared" si="212"/>
        <v>3.3026970833333338</v>
      </c>
    </row>
    <row r="724" spans="2:7" ht="15" thickBot="1" x14ac:dyDescent="0.4">
      <c r="F724" s="19"/>
    </row>
    <row r="725" spans="2:7" ht="15" thickBot="1" x14ac:dyDescent="0.4">
      <c r="B725" s="25" t="s">
        <v>774</v>
      </c>
      <c r="F725" s="19"/>
    </row>
    <row r="726" spans="2:7" x14ac:dyDescent="0.35">
      <c r="B726" s="26" t="s">
        <v>775</v>
      </c>
      <c r="C726" t="s">
        <v>91</v>
      </c>
      <c r="D726" s="27">
        <v>50</v>
      </c>
      <c r="E726" t="s">
        <v>21</v>
      </c>
      <c r="F726" s="19">
        <f t="shared" ref="F726" si="215">+D726/72000*$C$1</f>
        <v>0.22739583333333332</v>
      </c>
      <c r="G726" s="5">
        <f t="shared" si="212"/>
        <v>8.2567427083333342</v>
      </c>
    </row>
    <row r="727" spans="2:7" x14ac:dyDescent="0.35">
      <c r="B727" s="26" t="s">
        <v>776</v>
      </c>
      <c r="C727" t="s">
        <v>290</v>
      </c>
      <c r="D727" s="27">
        <v>25</v>
      </c>
      <c r="E727" t="s">
        <v>21</v>
      </c>
      <c r="F727" s="19">
        <f t="shared" si="214"/>
        <v>0.11369791666666666</v>
      </c>
      <c r="G727" s="5">
        <f t="shared" si="212"/>
        <v>4.1283713541666671</v>
      </c>
    </row>
    <row r="728" spans="2:7" x14ac:dyDescent="0.35">
      <c r="B728" s="26" t="s">
        <v>777</v>
      </c>
      <c r="C728" t="s">
        <v>290</v>
      </c>
      <c r="D728" s="27">
        <v>20</v>
      </c>
      <c r="E728" t="s">
        <v>21</v>
      </c>
      <c r="F728" s="19">
        <f t="shared" si="214"/>
        <v>9.0958333333333335E-2</v>
      </c>
      <c r="G728" s="5">
        <f t="shared" si="212"/>
        <v>3.3026970833333338</v>
      </c>
    </row>
    <row r="729" spans="2:7" x14ac:dyDescent="0.35">
      <c r="B729" s="26" t="s">
        <v>778</v>
      </c>
      <c r="C729" t="s">
        <v>290</v>
      </c>
      <c r="D729" s="27">
        <v>30</v>
      </c>
      <c r="E729" t="s">
        <v>21</v>
      </c>
      <c r="F729" s="19">
        <f t="shared" si="214"/>
        <v>0.13643750000000002</v>
      </c>
      <c r="G729" s="5">
        <f t="shared" si="212"/>
        <v>4.9540456250000009</v>
      </c>
    </row>
    <row r="730" spans="2:7" x14ac:dyDescent="0.35">
      <c r="B730" s="26" t="s">
        <v>779</v>
      </c>
      <c r="C730" t="s">
        <v>290</v>
      </c>
      <c r="D730" s="27">
        <v>50</v>
      </c>
      <c r="E730" t="s">
        <v>21</v>
      </c>
      <c r="F730" s="19">
        <f t="shared" si="214"/>
        <v>0.22739583333333332</v>
      </c>
      <c r="G730" s="5">
        <f t="shared" si="212"/>
        <v>8.2567427083333342</v>
      </c>
    </row>
    <row r="731" spans="2:7" x14ac:dyDescent="0.35">
      <c r="B731" s="26" t="s">
        <v>782</v>
      </c>
      <c r="C731" t="s">
        <v>290</v>
      </c>
      <c r="D731" s="27">
        <v>100</v>
      </c>
      <c r="E731" t="s">
        <v>21</v>
      </c>
      <c r="F731" s="19">
        <f t="shared" si="214"/>
        <v>0.45479166666666665</v>
      </c>
      <c r="G731" s="5">
        <f t="shared" si="212"/>
        <v>16.513485416666668</v>
      </c>
    </row>
    <row r="732" spans="2:7" x14ac:dyDescent="0.35">
      <c r="B732" s="26" t="s">
        <v>780</v>
      </c>
      <c r="C732" t="s">
        <v>290</v>
      </c>
      <c r="D732" s="27">
        <v>50</v>
      </c>
      <c r="E732" t="s">
        <v>21</v>
      </c>
      <c r="F732" s="19">
        <f t="shared" si="214"/>
        <v>0.22739583333333332</v>
      </c>
      <c r="G732" s="5">
        <f t="shared" si="212"/>
        <v>8.2567427083333342</v>
      </c>
    </row>
    <row r="733" spans="2:7" x14ac:dyDescent="0.35">
      <c r="B733" s="26" t="s">
        <v>781</v>
      </c>
      <c r="C733" t="s">
        <v>290</v>
      </c>
      <c r="D733" s="27">
        <v>200</v>
      </c>
      <c r="E733" t="s">
        <v>21</v>
      </c>
      <c r="F733" s="19">
        <f t="shared" si="214"/>
        <v>0.9095833333333333</v>
      </c>
      <c r="G733" s="5">
        <f t="shared" si="212"/>
        <v>33.026970833333337</v>
      </c>
    </row>
    <row r="734" spans="2:7" x14ac:dyDescent="0.35">
      <c r="B734" s="26" t="s">
        <v>783</v>
      </c>
      <c r="C734" t="s">
        <v>290</v>
      </c>
      <c r="D734" s="27">
        <v>175</v>
      </c>
      <c r="E734" t="s">
        <v>21</v>
      </c>
      <c r="F734" s="19">
        <f t="shared" si="214"/>
        <v>0.79588541666666668</v>
      </c>
      <c r="G734" s="5">
        <f t="shared" si="212"/>
        <v>28.89859947916667</v>
      </c>
    </row>
    <row r="735" spans="2:7" x14ac:dyDescent="0.35">
      <c r="B735" s="26" t="s">
        <v>781</v>
      </c>
      <c r="C735" t="s">
        <v>290</v>
      </c>
      <c r="D735" s="27">
        <v>125</v>
      </c>
      <c r="E735" t="s">
        <v>21</v>
      </c>
      <c r="F735" s="19">
        <f t="shared" si="214"/>
        <v>0.56848958333333333</v>
      </c>
      <c r="G735" s="5">
        <f t="shared" si="212"/>
        <v>20.641856770833336</v>
      </c>
    </row>
    <row r="736" spans="2:7" x14ac:dyDescent="0.35">
      <c r="B736" s="26" t="s">
        <v>784</v>
      </c>
      <c r="C736" t="s">
        <v>290</v>
      </c>
      <c r="D736" s="27">
        <v>300</v>
      </c>
      <c r="E736" t="s">
        <v>21</v>
      </c>
      <c r="F736" s="19">
        <f t="shared" si="214"/>
        <v>1.3643749999999999</v>
      </c>
      <c r="G736" s="5">
        <f t="shared" si="212"/>
        <v>49.540456249999998</v>
      </c>
    </row>
    <row r="737" spans="2:7" x14ac:dyDescent="0.35">
      <c r="B737" s="26" t="s">
        <v>785</v>
      </c>
      <c r="C737" t="s">
        <v>290</v>
      </c>
      <c r="D737" s="27">
        <v>400</v>
      </c>
      <c r="E737" t="s">
        <v>21</v>
      </c>
      <c r="F737" s="19">
        <f t="shared" si="214"/>
        <v>1.8191666666666666</v>
      </c>
      <c r="G737" s="5">
        <f t="shared" si="212"/>
        <v>66.053941666666674</v>
      </c>
    </row>
    <row r="738" spans="2:7" x14ac:dyDescent="0.35">
      <c r="B738" s="26" t="s">
        <v>786</v>
      </c>
      <c r="C738" t="s">
        <v>290</v>
      </c>
      <c r="D738" s="27">
        <v>600</v>
      </c>
      <c r="E738" t="s">
        <v>21</v>
      </c>
      <c r="F738" s="19">
        <f t="shared" si="214"/>
        <v>2.7287499999999998</v>
      </c>
      <c r="G738" s="5">
        <f t="shared" si="212"/>
        <v>99.080912499999997</v>
      </c>
    </row>
    <row r="739" spans="2:7" x14ac:dyDescent="0.35">
      <c r="B739" s="26" t="s">
        <v>787</v>
      </c>
      <c r="C739" t="s">
        <v>290</v>
      </c>
      <c r="D739" s="27">
        <v>250</v>
      </c>
      <c r="E739" t="s">
        <v>21</v>
      </c>
      <c r="F739" s="19">
        <f t="shared" si="214"/>
        <v>1.1369791666666667</v>
      </c>
      <c r="G739" s="5">
        <f t="shared" si="212"/>
        <v>41.283713541666671</v>
      </c>
    </row>
    <row r="740" spans="2:7" x14ac:dyDescent="0.35">
      <c r="B740" s="26" t="s">
        <v>788</v>
      </c>
      <c r="C740" t="s">
        <v>290</v>
      </c>
      <c r="D740" s="27">
        <v>200</v>
      </c>
      <c r="E740" t="s">
        <v>21</v>
      </c>
      <c r="F740" s="19">
        <f t="shared" si="214"/>
        <v>0.9095833333333333</v>
      </c>
      <c r="G740" s="5">
        <f t="shared" si="212"/>
        <v>33.026970833333337</v>
      </c>
    </row>
    <row r="741" spans="2:7" x14ac:dyDescent="0.35">
      <c r="B741" s="26" t="s">
        <v>789</v>
      </c>
      <c r="C741" t="s">
        <v>91</v>
      </c>
      <c r="D741" s="27">
        <v>500</v>
      </c>
      <c r="E741" t="s">
        <v>21</v>
      </c>
      <c r="F741" s="19">
        <f t="shared" si="214"/>
        <v>2.2739583333333333</v>
      </c>
      <c r="G741" s="5">
        <f t="shared" si="212"/>
        <v>82.567427083333342</v>
      </c>
    </row>
    <row r="742" spans="2:7" x14ac:dyDescent="0.35">
      <c r="B742" s="26" t="s">
        <v>790</v>
      </c>
      <c r="C742" t="s">
        <v>91</v>
      </c>
      <c r="D742" s="27">
        <v>250</v>
      </c>
      <c r="E742" t="s">
        <v>21</v>
      </c>
      <c r="F742" s="19">
        <f t="shared" si="214"/>
        <v>1.1369791666666667</v>
      </c>
      <c r="G742" s="5">
        <f t="shared" si="212"/>
        <v>41.283713541666671</v>
      </c>
    </row>
    <row r="743" spans="2:7" x14ac:dyDescent="0.35">
      <c r="B743" s="26" t="s">
        <v>791</v>
      </c>
      <c r="C743" t="s">
        <v>91</v>
      </c>
      <c r="D743" s="27">
        <v>200</v>
      </c>
      <c r="E743" t="s">
        <v>21</v>
      </c>
      <c r="F743" s="19">
        <f t="shared" si="214"/>
        <v>0.9095833333333333</v>
      </c>
      <c r="G743" s="5">
        <f t="shared" si="212"/>
        <v>33.026970833333337</v>
      </c>
    </row>
    <row r="744" spans="2:7" x14ac:dyDescent="0.35">
      <c r="B744" s="26" t="s">
        <v>792</v>
      </c>
      <c r="C744" t="s">
        <v>91</v>
      </c>
      <c r="D744" s="27">
        <v>200</v>
      </c>
      <c r="E744" t="s">
        <v>21</v>
      </c>
      <c r="F744" s="19">
        <f t="shared" si="214"/>
        <v>0.9095833333333333</v>
      </c>
      <c r="G744" s="5">
        <f t="shared" si="212"/>
        <v>33.026970833333337</v>
      </c>
    </row>
    <row r="745" spans="2:7" x14ac:dyDescent="0.35">
      <c r="B745" s="26" t="s">
        <v>793</v>
      </c>
      <c r="C745" t="s">
        <v>91</v>
      </c>
      <c r="D745" s="27">
        <v>200</v>
      </c>
      <c r="E745" t="s">
        <v>21</v>
      </c>
      <c r="F745" s="19">
        <f t="shared" si="214"/>
        <v>0.9095833333333333</v>
      </c>
      <c r="G745" s="5">
        <f t="shared" si="212"/>
        <v>33.026970833333337</v>
      </c>
    </row>
    <row r="746" spans="2:7" x14ac:dyDescent="0.35">
      <c r="B746" s="26" t="s">
        <v>794</v>
      </c>
      <c r="C746" t="s">
        <v>91</v>
      </c>
      <c r="D746" s="27">
        <v>600</v>
      </c>
      <c r="E746" t="s">
        <v>21</v>
      </c>
      <c r="F746" s="19">
        <f t="shared" si="214"/>
        <v>2.7287499999999998</v>
      </c>
      <c r="G746" s="5">
        <f t="shared" si="212"/>
        <v>99.080912499999997</v>
      </c>
    </row>
    <row r="747" spans="2:7" x14ac:dyDescent="0.35">
      <c r="B747" s="26" t="s">
        <v>795</v>
      </c>
      <c r="C747" t="s">
        <v>91</v>
      </c>
      <c r="D747" s="27">
        <v>175</v>
      </c>
      <c r="E747" t="s">
        <v>21</v>
      </c>
      <c r="F747" s="19">
        <f t="shared" si="214"/>
        <v>0.79588541666666668</v>
      </c>
      <c r="G747" s="5">
        <f t="shared" si="212"/>
        <v>28.89859947916667</v>
      </c>
    </row>
    <row r="748" spans="2:7" x14ac:dyDescent="0.35">
      <c r="B748" s="26" t="s">
        <v>796</v>
      </c>
      <c r="C748" t="s">
        <v>91</v>
      </c>
      <c r="D748" s="27">
        <v>300</v>
      </c>
      <c r="E748" t="s">
        <v>21</v>
      </c>
      <c r="F748" s="19">
        <f t="shared" si="214"/>
        <v>1.3643749999999999</v>
      </c>
      <c r="G748" s="5">
        <f t="shared" si="212"/>
        <v>49.540456249999998</v>
      </c>
    </row>
    <row r="749" spans="2:7" x14ac:dyDescent="0.35">
      <c r="B749" s="26" t="s">
        <v>797</v>
      </c>
      <c r="C749" t="s">
        <v>91</v>
      </c>
      <c r="D749" s="27">
        <v>200</v>
      </c>
      <c r="E749" t="s">
        <v>21</v>
      </c>
      <c r="F749" s="19">
        <f t="shared" si="214"/>
        <v>0.9095833333333333</v>
      </c>
      <c r="G749" s="5">
        <f t="shared" si="212"/>
        <v>33.026970833333337</v>
      </c>
    </row>
    <row r="750" spans="2:7" x14ac:dyDescent="0.35">
      <c r="B750" s="26" t="s">
        <v>798</v>
      </c>
      <c r="C750" t="s">
        <v>91</v>
      </c>
      <c r="D750" s="27">
        <v>100</v>
      </c>
      <c r="E750" t="s">
        <v>21</v>
      </c>
      <c r="F750" s="19">
        <f t="shared" si="214"/>
        <v>0.45479166666666665</v>
      </c>
      <c r="G750" s="5">
        <f t="shared" si="212"/>
        <v>16.513485416666668</v>
      </c>
    </row>
    <row r="751" spans="2:7" x14ac:dyDescent="0.35">
      <c r="B751" s="26" t="s">
        <v>799</v>
      </c>
      <c r="C751" t="s">
        <v>91</v>
      </c>
      <c r="D751" s="27">
        <v>50</v>
      </c>
      <c r="E751" t="s">
        <v>21</v>
      </c>
      <c r="F751" s="19">
        <f t="shared" si="214"/>
        <v>0.22739583333333332</v>
      </c>
      <c r="G751" s="5">
        <f t="shared" si="212"/>
        <v>8.2567427083333342</v>
      </c>
    </row>
    <row r="752" spans="2:7" ht="15" thickBot="1" x14ac:dyDescent="0.4"/>
    <row r="753" spans="2:7" ht="15" thickBot="1" x14ac:dyDescent="0.4">
      <c r="B753" s="25" t="s">
        <v>800</v>
      </c>
    </row>
    <row r="754" spans="2:7" x14ac:dyDescent="0.35">
      <c r="B754" s="26" t="s">
        <v>801</v>
      </c>
      <c r="C754" t="s">
        <v>0</v>
      </c>
      <c r="D754" s="27">
        <v>12000</v>
      </c>
      <c r="E754" t="s">
        <v>21</v>
      </c>
      <c r="F754" s="19">
        <f t="shared" ref="F754" si="216">+D754/72000*$C$1</f>
        <v>54.574999999999996</v>
      </c>
      <c r="G754" s="5">
        <f t="shared" si="212"/>
        <v>1981.61825</v>
      </c>
    </row>
    <row r="755" spans="2:7" x14ac:dyDescent="0.35">
      <c r="B755" s="26" t="s">
        <v>802</v>
      </c>
      <c r="C755" t="s">
        <v>803</v>
      </c>
      <c r="D755" s="27">
        <v>64</v>
      </c>
      <c r="E755" t="s">
        <v>21</v>
      </c>
      <c r="F755" s="19">
        <f t="shared" ref="F755" si="217">+D755/72000*$C$1</f>
        <v>0.2910666666666667</v>
      </c>
      <c r="G755" s="5">
        <f t="shared" si="212"/>
        <v>10.568630666666669</v>
      </c>
    </row>
    <row r="756" spans="2:7" ht="15" thickBot="1" x14ac:dyDescent="0.4"/>
    <row r="757" spans="2:7" ht="15" thickBot="1" x14ac:dyDescent="0.4">
      <c r="B757" s="25" t="s">
        <v>804</v>
      </c>
    </row>
    <row r="758" spans="2:7" x14ac:dyDescent="0.35">
      <c r="B758" s="26" t="s">
        <v>805</v>
      </c>
      <c r="C758" t="s">
        <v>0</v>
      </c>
      <c r="D758" s="27">
        <v>150000</v>
      </c>
      <c r="E758" t="s">
        <v>21</v>
      </c>
      <c r="F758" s="19">
        <f t="shared" ref="F758" si="218">+D758/72000*$C$1</f>
        <v>682.1875</v>
      </c>
      <c r="G758" s="5">
        <f t="shared" si="212"/>
        <v>24770.228125000001</v>
      </c>
    </row>
    <row r="759" spans="2:7" x14ac:dyDescent="0.35">
      <c r="B759" s="26" t="s">
        <v>806</v>
      </c>
      <c r="C759" t="s">
        <v>0</v>
      </c>
      <c r="D759" s="27">
        <v>50000</v>
      </c>
      <c r="E759" t="s">
        <v>21</v>
      </c>
      <c r="F759" s="19">
        <f t="shared" ref="F759:F763" si="219">+D759/72000*$C$1</f>
        <v>227.39583333333331</v>
      </c>
      <c r="G759" s="5">
        <f t="shared" si="212"/>
        <v>8256.7427083333332</v>
      </c>
    </row>
    <row r="760" spans="2:7" x14ac:dyDescent="0.35">
      <c r="B760" s="26" t="s">
        <v>807</v>
      </c>
      <c r="C760" t="s">
        <v>0</v>
      </c>
      <c r="D760" s="27">
        <v>32000</v>
      </c>
      <c r="E760" t="s">
        <v>21</v>
      </c>
      <c r="F760" s="19">
        <f t="shared" si="219"/>
        <v>145.53333333333333</v>
      </c>
      <c r="G760" s="5">
        <f t="shared" si="212"/>
        <v>5284.3153333333339</v>
      </c>
    </row>
    <row r="761" spans="2:7" x14ac:dyDescent="0.35">
      <c r="B761" s="26" t="s">
        <v>808</v>
      </c>
      <c r="C761" t="s">
        <v>0</v>
      </c>
      <c r="D761" s="27">
        <v>16000</v>
      </c>
      <c r="E761" t="s">
        <v>21</v>
      </c>
      <c r="F761" s="19">
        <f t="shared" si="219"/>
        <v>72.766666666666666</v>
      </c>
      <c r="G761" s="5">
        <f t="shared" si="212"/>
        <v>2642.157666666667</v>
      </c>
    </row>
    <row r="762" spans="2:7" x14ac:dyDescent="0.35">
      <c r="B762" s="26" t="s">
        <v>809</v>
      </c>
      <c r="C762" t="s">
        <v>0</v>
      </c>
      <c r="D762" s="27">
        <v>12000</v>
      </c>
      <c r="E762" t="s">
        <v>21</v>
      </c>
      <c r="F762" s="19">
        <f t="shared" si="219"/>
        <v>54.574999999999996</v>
      </c>
      <c r="G762" s="5">
        <f t="shared" si="212"/>
        <v>1981.61825</v>
      </c>
    </row>
    <row r="763" spans="2:7" x14ac:dyDescent="0.35">
      <c r="B763" s="26" t="s">
        <v>810</v>
      </c>
      <c r="C763" t="s">
        <v>0</v>
      </c>
      <c r="D763" s="27">
        <v>12000</v>
      </c>
      <c r="E763" t="s">
        <v>21</v>
      </c>
      <c r="F763" s="19">
        <f t="shared" si="219"/>
        <v>54.574999999999996</v>
      </c>
      <c r="G763" s="5">
        <f t="shared" si="212"/>
        <v>1981.61825</v>
      </c>
    </row>
    <row r="764" spans="2:7" x14ac:dyDescent="0.35">
      <c r="B764" s="26" t="s">
        <v>1103</v>
      </c>
      <c r="C764" t="s">
        <v>0</v>
      </c>
      <c r="D764" s="27">
        <v>10000</v>
      </c>
      <c r="E764" t="s">
        <v>21</v>
      </c>
      <c r="F764" s="19">
        <f t="shared" ref="F764:F778" si="220">+D764/72000*$C$1</f>
        <v>45.479166666666664</v>
      </c>
      <c r="G764" s="5">
        <f t="shared" si="212"/>
        <v>1651.3485416666667</v>
      </c>
    </row>
    <row r="765" spans="2:7" x14ac:dyDescent="0.35">
      <c r="B765" s="26" t="s">
        <v>811</v>
      </c>
      <c r="C765" t="s">
        <v>0</v>
      </c>
      <c r="D765" s="27">
        <v>1500</v>
      </c>
      <c r="E765" t="s">
        <v>21</v>
      </c>
      <c r="F765" s="19">
        <f t="shared" si="220"/>
        <v>6.8218749999999995</v>
      </c>
      <c r="G765" s="5">
        <f t="shared" si="212"/>
        <v>247.70228125</v>
      </c>
    </row>
    <row r="766" spans="2:7" x14ac:dyDescent="0.35">
      <c r="B766" s="26" t="s">
        <v>812</v>
      </c>
      <c r="C766" t="s">
        <v>0</v>
      </c>
      <c r="D766" s="27">
        <v>600</v>
      </c>
      <c r="E766" t="s">
        <v>21</v>
      </c>
      <c r="F766" s="19">
        <f t="shared" si="220"/>
        <v>2.7287499999999998</v>
      </c>
      <c r="G766" s="5">
        <f t="shared" si="212"/>
        <v>99.080912499999997</v>
      </c>
    </row>
    <row r="767" spans="2:7" x14ac:dyDescent="0.35">
      <c r="B767" s="26" t="s">
        <v>813</v>
      </c>
      <c r="C767" t="s">
        <v>0</v>
      </c>
      <c r="D767" s="27">
        <v>500</v>
      </c>
      <c r="E767" t="s">
        <v>21</v>
      </c>
      <c r="F767" s="19">
        <f t="shared" si="220"/>
        <v>2.2739583333333333</v>
      </c>
      <c r="G767" s="5">
        <f t="shared" si="212"/>
        <v>82.567427083333342</v>
      </c>
    </row>
    <row r="768" spans="2:7" x14ac:dyDescent="0.35">
      <c r="B768" s="26" t="s">
        <v>814</v>
      </c>
      <c r="C768" t="s">
        <v>0</v>
      </c>
      <c r="D768" s="27">
        <v>400</v>
      </c>
      <c r="E768" t="s">
        <v>21</v>
      </c>
      <c r="F768" s="19">
        <f t="shared" si="220"/>
        <v>1.8191666666666666</v>
      </c>
      <c r="G768" s="5">
        <f t="shared" si="212"/>
        <v>66.053941666666674</v>
      </c>
    </row>
    <row r="769" spans="2:7" x14ac:dyDescent="0.35">
      <c r="B769" s="26" t="s">
        <v>815</v>
      </c>
      <c r="C769" t="s">
        <v>0</v>
      </c>
      <c r="D769" s="27">
        <v>300</v>
      </c>
      <c r="E769" t="s">
        <v>21</v>
      </c>
      <c r="F769" s="19">
        <f t="shared" si="220"/>
        <v>1.3643749999999999</v>
      </c>
      <c r="G769" s="5">
        <f t="shared" si="212"/>
        <v>49.540456249999998</v>
      </c>
    </row>
    <row r="770" spans="2:7" x14ac:dyDescent="0.35">
      <c r="B770" s="26" t="s">
        <v>816</v>
      </c>
      <c r="C770" t="s">
        <v>0</v>
      </c>
      <c r="D770" s="27">
        <v>3</v>
      </c>
      <c r="E770" t="s">
        <v>21</v>
      </c>
      <c r="F770" s="19">
        <f t="shared" si="220"/>
        <v>1.364375E-2</v>
      </c>
      <c r="G770" s="5">
        <f t="shared" si="212"/>
        <v>0.49540456250000003</v>
      </c>
    </row>
    <row r="771" spans="2:7" x14ac:dyDescent="0.35">
      <c r="B771" s="26" t="s">
        <v>817</v>
      </c>
      <c r="C771" t="s">
        <v>803</v>
      </c>
      <c r="D771" s="27">
        <v>116</v>
      </c>
      <c r="E771" t="s">
        <v>21</v>
      </c>
      <c r="F771" s="19">
        <f t="shared" si="220"/>
        <v>0.52755833333333335</v>
      </c>
      <c r="G771" s="5">
        <f t="shared" si="212"/>
        <v>19.155643083333334</v>
      </c>
    </row>
    <row r="772" spans="2:7" x14ac:dyDescent="0.35">
      <c r="B772" s="26" t="s">
        <v>818</v>
      </c>
      <c r="C772" t="s">
        <v>803</v>
      </c>
      <c r="D772" s="27">
        <v>60</v>
      </c>
      <c r="E772" t="s">
        <v>21</v>
      </c>
      <c r="F772" s="19">
        <f t="shared" si="220"/>
        <v>0.27287500000000003</v>
      </c>
      <c r="G772" s="5">
        <f t="shared" si="212"/>
        <v>9.9080912500000018</v>
      </c>
    </row>
    <row r="773" spans="2:7" x14ac:dyDescent="0.35">
      <c r="B773" s="26" t="s">
        <v>819</v>
      </c>
      <c r="C773" t="s">
        <v>803</v>
      </c>
      <c r="D773" s="27">
        <v>24</v>
      </c>
      <c r="E773" t="s">
        <v>21</v>
      </c>
      <c r="F773" s="19">
        <f t="shared" si="220"/>
        <v>0.10915</v>
      </c>
      <c r="G773" s="5">
        <f t="shared" si="212"/>
        <v>3.9632365000000003</v>
      </c>
    </row>
    <row r="774" spans="2:7" x14ac:dyDescent="0.35">
      <c r="B774" s="26" t="s">
        <v>820</v>
      </c>
      <c r="C774" t="s">
        <v>803</v>
      </c>
      <c r="D774" s="27">
        <v>12</v>
      </c>
      <c r="E774" t="s">
        <v>21</v>
      </c>
      <c r="F774" s="19">
        <f t="shared" si="220"/>
        <v>5.4574999999999999E-2</v>
      </c>
      <c r="G774" s="5">
        <f t="shared" si="212"/>
        <v>1.9816182500000001</v>
      </c>
    </row>
    <row r="775" spans="2:7" x14ac:dyDescent="0.35">
      <c r="B775" s="26" t="s">
        <v>821</v>
      </c>
      <c r="C775" t="s">
        <v>803</v>
      </c>
      <c r="D775" s="27">
        <v>40</v>
      </c>
      <c r="E775" t="s">
        <v>21</v>
      </c>
      <c r="F775" s="19">
        <f t="shared" si="220"/>
        <v>0.18191666666666667</v>
      </c>
      <c r="G775" s="5">
        <f t="shared" si="212"/>
        <v>6.6053941666666676</v>
      </c>
    </row>
    <row r="776" spans="2:7" x14ac:dyDescent="0.35">
      <c r="B776" s="26" t="s">
        <v>822</v>
      </c>
      <c r="C776" t="s">
        <v>803</v>
      </c>
      <c r="D776" s="27">
        <v>36</v>
      </c>
      <c r="E776" t="s">
        <v>21</v>
      </c>
      <c r="F776" s="19">
        <f t="shared" si="220"/>
        <v>0.16372500000000001</v>
      </c>
      <c r="G776" s="5">
        <f t="shared" si="212"/>
        <v>5.9448547500000011</v>
      </c>
    </row>
    <row r="777" spans="2:7" x14ac:dyDescent="0.35">
      <c r="B777" s="26" t="s">
        <v>823</v>
      </c>
      <c r="C777" t="s">
        <v>803</v>
      </c>
      <c r="D777" s="27">
        <v>24</v>
      </c>
      <c r="E777" t="s">
        <v>21</v>
      </c>
      <c r="F777" s="19">
        <f t="shared" si="220"/>
        <v>0.10915</v>
      </c>
      <c r="G777" s="5">
        <f t="shared" ref="G777:G840" si="221">$G$1*F777</f>
        <v>3.9632365000000003</v>
      </c>
    </row>
    <row r="778" spans="2:7" x14ac:dyDescent="0.35">
      <c r="B778" s="26" t="s">
        <v>824</v>
      </c>
      <c r="C778" t="s">
        <v>803</v>
      </c>
      <c r="D778" s="27">
        <v>12</v>
      </c>
      <c r="E778" t="s">
        <v>21</v>
      </c>
      <c r="F778" s="19">
        <f t="shared" si="220"/>
        <v>5.4574999999999999E-2</v>
      </c>
      <c r="G778" s="5">
        <f t="shared" si="221"/>
        <v>1.9816182500000001</v>
      </c>
    </row>
    <row r="779" spans="2:7" ht="15" thickBot="1" x14ac:dyDescent="0.4"/>
    <row r="780" spans="2:7" ht="15" thickBot="1" x14ac:dyDescent="0.4">
      <c r="B780" s="25" t="s">
        <v>825</v>
      </c>
    </row>
    <row r="781" spans="2:7" x14ac:dyDescent="0.35">
      <c r="B781" s="26" t="s">
        <v>826</v>
      </c>
      <c r="C781" t="s">
        <v>0</v>
      </c>
      <c r="D781" s="27">
        <v>300</v>
      </c>
      <c r="E781" t="s">
        <v>21</v>
      </c>
      <c r="F781" s="19">
        <f t="shared" ref="F781" si="222">+D781/72000*$C$1</f>
        <v>1.3643749999999999</v>
      </c>
      <c r="G781" s="5">
        <f t="shared" si="221"/>
        <v>49.540456249999998</v>
      </c>
    </row>
    <row r="782" spans="2:7" x14ac:dyDescent="0.35">
      <c r="B782" s="26" t="s">
        <v>827</v>
      </c>
      <c r="C782" t="s">
        <v>0</v>
      </c>
      <c r="D782" s="27">
        <v>200</v>
      </c>
      <c r="E782" t="s">
        <v>21</v>
      </c>
      <c r="F782" s="19">
        <f t="shared" ref="F782:F792" si="223">+D782/72000*$C$1</f>
        <v>0.9095833333333333</v>
      </c>
      <c r="G782" s="5">
        <f t="shared" si="221"/>
        <v>33.026970833333337</v>
      </c>
    </row>
    <row r="783" spans="2:7" x14ac:dyDescent="0.35">
      <c r="B783" s="26" t="s">
        <v>828</v>
      </c>
      <c r="C783" t="s">
        <v>0</v>
      </c>
      <c r="D783" s="27">
        <v>400</v>
      </c>
      <c r="E783" t="s">
        <v>21</v>
      </c>
      <c r="F783" s="19">
        <f t="shared" si="223"/>
        <v>1.8191666666666666</v>
      </c>
      <c r="G783" s="5">
        <f t="shared" si="221"/>
        <v>66.053941666666674</v>
      </c>
    </row>
    <row r="784" spans="2:7" x14ac:dyDescent="0.35">
      <c r="B784" s="26" t="s">
        <v>829</v>
      </c>
      <c r="C784" t="s">
        <v>0</v>
      </c>
      <c r="D784" s="27">
        <v>200</v>
      </c>
      <c r="E784" t="s">
        <v>21</v>
      </c>
      <c r="F784" s="19">
        <f t="shared" si="223"/>
        <v>0.9095833333333333</v>
      </c>
      <c r="G784" s="5">
        <f t="shared" si="221"/>
        <v>33.026970833333337</v>
      </c>
    </row>
    <row r="785" spans="2:7" x14ac:dyDescent="0.35">
      <c r="B785" s="26" t="s">
        <v>830</v>
      </c>
      <c r="C785" t="s">
        <v>0</v>
      </c>
      <c r="D785" s="27">
        <v>175</v>
      </c>
      <c r="E785" t="s">
        <v>21</v>
      </c>
      <c r="F785" s="19">
        <f t="shared" si="223"/>
        <v>0.79588541666666668</v>
      </c>
      <c r="G785" s="5">
        <f t="shared" si="221"/>
        <v>28.89859947916667</v>
      </c>
    </row>
    <row r="786" spans="2:7" x14ac:dyDescent="0.35">
      <c r="B786" s="26" t="s">
        <v>831</v>
      </c>
      <c r="C786" t="s">
        <v>0</v>
      </c>
      <c r="D786" s="27">
        <v>150</v>
      </c>
      <c r="E786" t="s">
        <v>21</v>
      </c>
      <c r="F786" s="19">
        <f t="shared" si="223"/>
        <v>0.68218749999999995</v>
      </c>
      <c r="G786" s="5">
        <f t="shared" si="221"/>
        <v>24.770228124999999</v>
      </c>
    </row>
    <row r="787" spans="2:7" x14ac:dyDescent="0.35">
      <c r="B787" s="26" t="s">
        <v>832</v>
      </c>
      <c r="C787" t="s">
        <v>0</v>
      </c>
      <c r="D787" s="27">
        <v>100</v>
      </c>
      <c r="E787" t="s">
        <v>21</v>
      </c>
      <c r="F787" s="19">
        <f t="shared" si="223"/>
        <v>0.45479166666666665</v>
      </c>
      <c r="G787" s="5">
        <f t="shared" si="221"/>
        <v>16.513485416666668</v>
      </c>
    </row>
    <row r="788" spans="2:7" x14ac:dyDescent="0.35">
      <c r="B788" s="26" t="s">
        <v>833</v>
      </c>
      <c r="C788" t="s">
        <v>0</v>
      </c>
      <c r="D788" s="27">
        <v>50</v>
      </c>
      <c r="E788" t="s">
        <v>21</v>
      </c>
      <c r="F788" s="19">
        <f t="shared" si="223"/>
        <v>0.22739583333333332</v>
      </c>
      <c r="G788" s="5">
        <f t="shared" si="221"/>
        <v>8.2567427083333342</v>
      </c>
    </row>
    <row r="789" spans="2:7" x14ac:dyDescent="0.35">
      <c r="B789" s="26" t="s">
        <v>834</v>
      </c>
      <c r="C789" t="s">
        <v>0</v>
      </c>
      <c r="D789" s="27">
        <v>25</v>
      </c>
      <c r="E789" t="s">
        <v>21</v>
      </c>
      <c r="F789" s="19">
        <f t="shared" si="223"/>
        <v>0.11369791666666666</v>
      </c>
      <c r="G789" s="5">
        <f t="shared" si="221"/>
        <v>4.1283713541666671</v>
      </c>
    </row>
    <row r="790" spans="2:7" x14ac:dyDescent="0.35">
      <c r="B790" s="26" t="s">
        <v>835</v>
      </c>
      <c r="C790" t="s">
        <v>0</v>
      </c>
      <c r="D790" s="27">
        <v>100</v>
      </c>
      <c r="E790" t="s">
        <v>21</v>
      </c>
      <c r="F790" s="19">
        <f t="shared" si="223"/>
        <v>0.45479166666666665</v>
      </c>
      <c r="G790" s="5">
        <f t="shared" si="221"/>
        <v>16.513485416666668</v>
      </c>
    </row>
    <row r="791" spans="2:7" x14ac:dyDescent="0.35">
      <c r="B791" s="26" t="s">
        <v>836</v>
      </c>
      <c r="C791" t="s">
        <v>0</v>
      </c>
      <c r="D791" s="27">
        <v>150</v>
      </c>
      <c r="E791" t="s">
        <v>21</v>
      </c>
      <c r="F791" s="19">
        <f t="shared" si="223"/>
        <v>0.68218749999999995</v>
      </c>
      <c r="G791" s="5">
        <f t="shared" si="221"/>
        <v>24.770228124999999</v>
      </c>
    </row>
    <row r="792" spans="2:7" x14ac:dyDescent="0.35">
      <c r="B792" s="26" t="s">
        <v>837</v>
      </c>
      <c r="C792" t="s">
        <v>0</v>
      </c>
      <c r="D792" s="27">
        <v>200</v>
      </c>
      <c r="E792" t="s">
        <v>21</v>
      </c>
      <c r="F792" s="19">
        <f t="shared" si="223"/>
        <v>0.9095833333333333</v>
      </c>
      <c r="G792" s="5">
        <f t="shared" si="221"/>
        <v>33.026970833333337</v>
      </c>
    </row>
    <row r="793" spans="2:7" ht="15" thickBot="1" x14ac:dyDescent="0.4"/>
    <row r="794" spans="2:7" ht="15" thickBot="1" x14ac:dyDescent="0.4">
      <c r="B794" s="25" t="s">
        <v>838</v>
      </c>
    </row>
    <row r="795" spans="2:7" x14ac:dyDescent="0.35">
      <c r="B795" s="26" t="s">
        <v>839</v>
      </c>
      <c r="C795" t="s">
        <v>0</v>
      </c>
      <c r="D795" s="27">
        <v>24</v>
      </c>
      <c r="E795" t="s">
        <v>21</v>
      </c>
      <c r="F795" s="19">
        <f t="shared" ref="F795:F811" si="224">+D795/72000*$C$1</f>
        <v>0.10915</v>
      </c>
      <c r="G795" s="5">
        <f t="shared" si="221"/>
        <v>3.9632365000000003</v>
      </c>
    </row>
    <row r="796" spans="2:7" x14ac:dyDescent="0.35">
      <c r="B796" s="26" t="s">
        <v>840</v>
      </c>
      <c r="C796" t="s">
        <v>0</v>
      </c>
      <c r="D796" s="27">
        <v>20</v>
      </c>
      <c r="E796" t="s">
        <v>21</v>
      </c>
      <c r="F796" s="19">
        <f t="shared" si="224"/>
        <v>9.0958333333333335E-2</v>
      </c>
      <c r="G796" s="5">
        <f t="shared" si="221"/>
        <v>3.3026970833333338</v>
      </c>
    </row>
    <row r="797" spans="2:7" x14ac:dyDescent="0.35">
      <c r="B797" s="26" t="s">
        <v>841</v>
      </c>
      <c r="C797" t="s">
        <v>0</v>
      </c>
      <c r="D797" s="27">
        <v>16</v>
      </c>
      <c r="E797" t="s">
        <v>21</v>
      </c>
      <c r="F797" s="19">
        <f t="shared" si="224"/>
        <v>7.2766666666666674E-2</v>
      </c>
      <c r="G797" s="5">
        <f t="shared" si="221"/>
        <v>2.6421576666666673</v>
      </c>
    </row>
    <row r="798" spans="2:7" x14ac:dyDescent="0.35">
      <c r="B798" s="26" t="s">
        <v>842</v>
      </c>
      <c r="C798" t="s">
        <v>0</v>
      </c>
      <c r="D798" s="27">
        <v>1200</v>
      </c>
      <c r="E798" t="s">
        <v>21</v>
      </c>
      <c r="F798" s="19">
        <f t="shared" si="224"/>
        <v>5.4574999999999996</v>
      </c>
      <c r="G798" s="5">
        <f t="shared" si="221"/>
        <v>198.16182499999999</v>
      </c>
    </row>
    <row r="799" spans="2:7" x14ac:dyDescent="0.35">
      <c r="B799" s="26" t="s">
        <v>843</v>
      </c>
      <c r="C799" t="s">
        <v>0</v>
      </c>
      <c r="D799" s="27">
        <v>960</v>
      </c>
      <c r="E799" t="s">
        <v>21</v>
      </c>
      <c r="F799" s="19">
        <f t="shared" si="224"/>
        <v>4.3660000000000005</v>
      </c>
      <c r="G799" s="5">
        <f t="shared" si="221"/>
        <v>158.52946000000003</v>
      </c>
    </row>
    <row r="800" spans="2:7" x14ac:dyDescent="0.35">
      <c r="B800" s="26" t="s">
        <v>844</v>
      </c>
      <c r="C800" t="s">
        <v>0</v>
      </c>
      <c r="D800" s="27">
        <v>840</v>
      </c>
      <c r="E800" t="s">
        <v>21</v>
      </c>
      <c r="F800" s="19">
        <f t="shared" si="224"/>
        <v>3.8202500000000001</v>
      </c>
      <c r="G800" s="5">
        <f t="shared" si="221"/>
        <v>138.7132775</v>
      </c>
    </row>
    <row r="801" spans="2:7" x14ac:dyDescent="0.35">
      <c r="B801" s="26" t="s">
        <v>845</v>
      </c>
      <c r="C801" t="s">
        <v>0</v>
      </c>
      <c r="D801" s="27">
        <v>720</v>
      </c>
      <c r="E801" t="s">
        <v>21</v>
      </c>
      <c r="F801" s="19">
        <f t="shared" si="224"/>
        <v>3.2744999999999997</v>
      </c>
      <c r="G801" s="5">
        <f t="shared" si="221"/>
        <v>118.89709499999999</v>
      </c>
    </row>
    <row r="802" spans="2:7" x14ac:dyDescent="0.35">
      <c r="B802" s="26" t="s">
        <v>846</v>
      </c>
      <c r="C802" t="s">
        <v>0</v>
      </c>
      <c r="D802" s="27">
        <v>600</v>
      </c>
      <c r="E802" t="s">
        <v>21</v>
      </c>
      <c r="F802" s="19">
        <f t="shared" si="224"/>
        <v>2.7287499999999998</v>
      </c>
      <c r="G802" s="5">
        <f t="shared" si="221"/>
        <v>99.080912499999997</v>
      </c>
    </row>
    <row r="803" spans="2:7" x14ac:dyDescent="0.35">
      <c r="B803" s="26" t="s">
        <v>847</v>
      </c>
      <c r="C803" t="s">
        <v>0</v>
      </c>
      <c r="D803" s="27">
        <v>450</v>
      </c>
      <c r="E803" t="s">
        <v>21</v>
      </c>
      <c r="F803" s="19">
        <f t="shared" si="224"/>
        <v>2.0465624999999998</v>
      </c>
      <c r="G803" s="5">
        <f t="shared" si="221"/>
        <v>74.310684374999994</v>
      </c>
    </row>
    <row r="804" spans="2:7" x14ac:dyDescent="0.35">
      <c r="B804" s="26" t="s">
        <v>848</v>
      </c>
      <c r="C804" t="s">
        <v>0</v>
      </c>
      <c r="D804" s="27">
        <v>260</v>
      </c>
      <c r="E804" t="s">
        <v>21</v>
      </c>
      <c r="F804" s="19">
        <f t="shared" si="224"/>
        <v>1.1824583333333332</v>
      </c>
      <c r="G804" s="5">
        <f t="shared" si="221"/>
        <v>42.935062083333328</v>
      </c>
    </row>
    <row r="805" spans="2:7" x14ac:dyDescent="0.35">
      <c r="B805" s="26" t="s">
        <v>849</v>
      </c>
      <c r="C805" t="s">
        <v>0</v>
      </c>
      <c r="D805" s="27">
        <v>144</v>
      </c>
      <c r="E805" t="s">
        <v>21</v>
      </c>
      <c r="F805" s="19">
        <f t="shared" si="224"/>
        <v>0.65490000000000004</v>
      </c>
      <c r="G805" s="5">
        <f t="shared" si="221"/>
        <v>23.779419000000004</v>
      </c>
    </row>
    <row r="806" spans="2:7" x14ac:dyDescent="0.35">
      <c r="B806" s="26" t="s">
        <v>850</v>
      </c>
      <c r="C806" t="s">
        <v>0</v>
      </c>
      <c r="D806" s="27">
        <v>70</v>
      </c>
      <c r="E806" t="s">
        <v>21</v>
      </c>
      <c r="F806" s="19">
        <f t="shared" si="224"/>
        <v>0.31835416666666666</v>
      </c>
      <c r="G806" s="5">
        <f t="shared" si="221"/>
        <v>11.559439791666668</v>
      </c>
    </row>
    <row r="807" spans="2:7" x14ac:dyDescent="0.35">
      <c r="B807" s="26" t="s">
        <v>851</v>
      </c>
      <c r="C807" t="s">
        <v>852</v>
      </c>
      <c r="D807" s="27">
        <v>7000</v>
      </c>
      <c r="E807" t="s">
        <v>21</v>
      </c>
      <c r="F807" s="19">
        <f t="shared" si="224"/>
        <v>31.835416666666667</v>
      </c>
      <c r="G807" s="5">
        <f t="shared" si="221"/>
        <v>1155.9439791666668</v>
      </c>
    </row>
    <row r="808" spans="2:7" x14ac:dyDescent="0.35">
      <c r="B808" s="26" t="s">
        <v>853</v>
      </c>
      <c r="C808" t="s">
        <v>852</v>
      </c>
      <c r="D808" s="27">
        <v>6000</v>
      </c>
      <c r="E808" t="s">
        <v>21</v>
      </c>
      <c r="F808" s="19">
        <f t="shared" si="224"/>
        <v>27.287499999999998</v>
      </c>
      <c r="G808" s="5">
        <f t="shared" si="221"/>
        <v>990.80912499999999</v>
      </c>
    </row>
    <row r="809" spans="2:7" x14ac:dyDescent="0.35">
      <c r="B809" s="26" t="s">
        <v>854</v>
      </c>
      <c r="C809" t="s">
        <v>852</v>
      </c>
      <c r="D809" s="27">
        <v>5000</v>
      </c>
      <c r="E809" t="s">
        <v>21</v>
      </c>
      <c r="F809" s="19">
        <f t="shared" si="224"/>
        <v>22.739583333333332</v>
      </c>
      <c r="G809" s="5">
        <f t="shared" si="221"/>
        <v>825.67427083333337</v>
      </c>
    </row>
    <row r="810" spans="2:7" x14ac:dyDescent="0.35">
      <c r="B810" s="26" t="s">
        <v>855</v>
      </c>
      <c r="C810" t="s">
        <v>852</v>
      </c>
      <c r="D810" s="27">
        <v>4500</v>
      </c>
      <c r="E810" t="s">
        <v>21</v>
      </c>
      <c r="F810" s="19">
        <f t="shared" si="224"/>
        <v>20.465624999999999</v>
      </c>
      <c r="G810" s="5">
        <f t="shared" si="221"/>
        <v>743.10684375000005</v>
      </c>
    </row>
    <row r="811" spans="2:7" x14ac:dyDescent="0.35">
      <c r="B811" s="26" t="s">
        <v>856</v>
      </c>
      <c r="C811" t="s">
        <v>852</v>
      </c>
      <c r="D811" s="27">
        <v>4000</v>
      </c>
      <c r="E811" t="s">
        <v>21</v>
      </c>
      <c r="F811" s="19">
        <f t="shared" si="224"/>
        <v>18.191666666666666</v>
      </c>
      <c r="G811" s="5">
        <f t="shared" si="221"/>
        <v>660.53941666666674</v>
      </c>
    </row>
    <row r="812" spans="2:7" x14ac:dyDescent="0.35">
      <c r="B812" s="26" t="s">
        <v>857</v>
      </c>
      <c r="C812" t="s">
        <v>852</v>
      </c>
      <c r="D812" s="27">
        <v>6000</v>
      </c>
      <c r="E812" t="s">
        <v>21</v>
      </c>
      <c r="F812" s="19">
        <f t="shared" ref="F812:F837" si="225">+D812/72000*$C$1</f>
        <v>27.287499999999998</v>
      </c>
      <c r="G812" s="5">
        <f t="shared" si="221"/>
        <v>990.80912499999999</v>
      </c>
    </row>
    <row r="813" spans="2:7" x14ac:dyDescent="0.35">
      <c r="B813" s="26" t="s">
        <v>858</v>
      </c>
      <c r="C813" t="s">
        <v>852</v>
      </c>
      <c r="D813" s="27">
        <v>5000</v>
      </c>
      <c r="E813" t="s">
        <v>21</v>
      </c>
      <c r="F813" s="19">
        <f t="shared" si="225"/>
        <v>22.739583333333332</v>
      </c>
      <c r="G813" s="5">
        <f t="shared" si="221"/>
        <v>825.67427083333337</v>
      </c>
    </row>
    <row r="814" spans="2:7" x14ac:dyDescent="0.35">
      <c r="B814" s="26" t="s">
        <v>859</v>
      </c>
      <c r="C814" t="s">
        <v>852</v>
      </c>
      <c r="D814" s="27">
        <v>4000</v>
      </c>
      <c r="E814" t="s">
        <v>21</v>
      </c>
      <c r="F814" s="19">
        <f t="shared" si="225"/>
        <v>18.191666666666666</v>
      </c>
      <c r="G814" s="5">
        <f t="shared" si="221"/>
        <v>660.53941666666674</v>
      </c>
    </row>
    <row r="815" spans="2:7" x14ac:dyDescent="0.35">
      <c r="B815" s="26" t="s">
        <v>860</v>
      </c>
      <c r="C815" t="s">
        <v>852</v>
      </c>
      <c r="D815" s="27">
        <v>3500</v>
      </c>
      <c r="E815" t="s">
        <v>21</v>
      </c>
      <c r="F815" s="19">
        <f t="shared" si="225"/>
        <v>15.917708333333334</v>
      </c>
      <c r="G815" s="5">
        <f t="shared" si="221"/>
        <v>577.97198958333342</v>
      </c>
    </row>
    <row r="816" spans="2:7" x14ac:dyDescent="0.35">
      <c r="B816" s="26" t="s">
        <v>861</v>
      </c>
      <c r="C816" t="s">
        <v>852</v>
      </c>
      <c r="D816" s="27">
        <v>3000</v>
      </c>
      <c r="E816" t="s">
        <v>21</v>
      </c>
      <c r="F816" s="19">
        <f t="shared" si="225"/>
        <v>13.643749999999999</v>
      </c>
      <c r="G816" s="5">
        <f t="shared" si="221"/>
        <v>495.4045625</v>
      </c>
    </row>
    <row r="817" spans="2:7" x14ac:dyDescent="0.35">
      <c r="B817" s="26" t="s">
        <v>862</v>
      </c>
      <c r="C817" t="s">
        <v>852</v>
      </c>
      <c r="D817" s="27">
        <v>5000</v>
      </c>
      <c r="E817" t="s">
        <v>21</v>
      </c>
      <c r="F817" s="19">
        <f t="shared" si="225"/>
        <v>22.739583333333332</v>
      </c>
      <c r="G817" s="5">
        <f t="shared" si="221"/>
        <v>825.67427083333337</v>
      </c>
    </row>
    <row r="818" spans="2:7" x14ac:dyDescent="0.35">
      <c r="B818" s="26" t="s">
        <v>863</v>
      </c>
      <c r="C818" t="s">
        <v>852</v>
      </c>
      <c r="D818" s="27">
        <v>3500</v>
      </c>
      <c r="E818" t="s">
        <v>21</v>
      </c>
      <c r="F818" s="19">
        <f t="shared" si="225"/>
        <v>15.917708333333334</v>
      </c>
      <c r="G818" s="5">
        <f t="shared" si="221"/>
        <v>577.97198958333342</v>
      </c>
    </row>
    <row r="819" spans="2:7" x14ac:dyDescent="0.35">
      <c r="B819" s="26" t="s">
        <v>864</v>
      </c>
      <c r="C819" t="s">
        <v>852</v>
      </c>
      <c r="D819" s="27">
        <v>3000</v>
      </c>
      <c r="E819" t="s">
        <v>21</v>
      </c>
      <c r="F819" s="19">
        <f t="shared" si="225"/>
        <v>13.643749999999999</v>
      </c>
      <c r="G819" s="5">
        <f t="shared" si="221"/>
        <v>495.4045625</v>
      </c>
    </row>
    <row r="820" spans="2:7" x14ac:dyDescent="0.35">
      <c r="B820" s="26" t="s">
        <v>865</v>
      </c>
      <c r="C820" t="s">
        <v>852</v>
      </c>
      <c r="D820" s="27">
        <v>2500</v>
      </c>
      <c r="E820" t="s">
        <v>21</v>
      </c>
      <c r="F820" s="19">
        <f t="shared" si="225"/>
        <v>11.369791666666666</v>
      </c>
      <c r="G820" s="5">
        <f t="shared" si="221"/>
        <v>412.83713541666668</v>
      </c>
    </row>
    <row r="821" spans="2:7" x14ac:dyDescent="0.35">
      <c r="B821" s="26" t="s">
        <v>866</v>
      </c>
      <c r="C821" t="s">
        <v>852</v>
      </c>
      <c r="D821" s="27">
        <v>2000</v>
      </c>
      <c r="E821" t="s">
        <v>21</v>
      </c>
      <c r="F821" s="19">
        <f t="shared" si="225"/>
        <v>9.0958333333333332</v>
      </c>
      <c r="G821" s="5">
        <f t="shared" si="221"/>
        <v>330.26970833333337</v>
      </c>
    </row>
    <row r="822" spans="2:7" x14ac:dyDescent="0.35">
      <c r="B822" s="26" t="s">
        <v>867</v>
      </c>
      <c r="C822" t="s">
        <v>852</v>
      </c>
      <c r="D822" s="27">
        <v>1500</v>
      </c>
      <c r="E822" t="s">
        <v>21</v>
      </c>
      <c r="F822" s="19">
        <f t="shared" si="225"/>
        <v>6.8218749999999995</v>
      </c>
      <c r="G822" s="5">
        <f t="shared" si="221"/>
        <v>247.70228125</v>
      </c>
    </row>
    <row r="823" spans="2:7" x14ac:dyDescent="0.35">
      <c r="B823" s="26" t="s">
        <v>868</v>
      </c>
      <c r="C823" t="s">
        <v>852</v>
      </c>
      <c r="D823" s="27">
        <v>1250</v>
      </c>
      <c r="E823" t="s">
        <v>21</v>
      </c>
      <c r="F823" s="19">
        <f t="shared" si="225"/>
        <v>5.684895833333333</v>
      </c>
      <c r="G823" s="5">
        <f t="shared" si="221"/>
        <v>206.41856770833334</v>
      </c>
    </row>
    <row r="824" spans="2:7" x14ac:dyDescent="0.35">
      <c r="B824" s="26" t="s">
        <v>869</v>
      </c>
      <c r="C824" t="s">
        <v>852</v>
      </c>
      <c r="D824" s="27">
        <v>1000</v>
      </c>
      <c r="E824" t="s">
        <v>21</v>
      </c>
      <c r="F824" s="19">
        <f t="shared" si="225"/>
        <v>4.5479166666666666</v>
      </c>
      <c r="G824" s="5">
        <f t="shared" si="221"/>
        <v>165.13485416666668</v>
      </c>
    </row>
    <row r="825" spans="2:7" x14ac:dyDescent="0.35">
      <c r="B825" s="26" t="s">
        <v>870</v>
      </c>
      <c r="C825" t="s">
        <v>852</v>
      </c>
      <c r="D825" s="27">
        <v>700</v>
      </c>
      <c r="E825" t="s">
        <v>21</v>
      </c>
      <c r="F825" s="19">
        <f t="shared" si="225"/>
        <v>3.1835416666666667</v>
      </c>
      <c r="G825" s="5">
        <f t="shared" si="221"/>
        <v>115.59439791666668</v>
      </c>
    </row>
    <row r="826" spans="2:7" x14ac:dyDescent="0.35">
      <c r="B826" s="26" t="s">
        <v>871</v>
      </c>
      <c r="C826" t="s">
        <v>852</v>
      </c>
      <c r="D826" s="27">
        <v>600</v>
      </c>
      <c r="E826" t="s">
        <v>21</v>
      </c>
      <c r="F826" s="19">
        <f t="shared" si="225"/>
        <v>2.7287499999999998</v>
      </c>
      <c r="G826" s="5">
        <f t="shared" si="221"/>
        <v>99.080912499999997</v>
      </c>
    </row>
    <row r="827" spans="2:7" x14ac:dyDescent="0.35">
      <c r="B827" s="26" t="s">
        <v>872</v>
      </c>
      <c r="C827" t="s">
        <v>852</v>
      </c>
      <c r="D827" s="27">
        <v>500</v>
      </c>
      <c r="E827" t="s">
        <v>21</v>
      </c>
      <c r="F827" s="19">
        <f t="shared" si="225"/>
        <v>2.2739583333333333</v>
      </c>
      <c r="G827" s="5">
        <f t="shared" si="221"/>
        <v>82.567427083333342</v>
      </c>
    </row>
    <row r="828" spans="2:7" x14ac:dyDescent="0.35">
      <c r="B828" s="26" t="s">
        <v>873</v>
      </c>
      <c r="C828" t="s">
        <v>852</v>
      </c>
      <c r="D828" s="27">
        <v>11000</v>
      </c>
      <c r="E828" t="s">
        <v>21</v>
      </c>
      <c r="F828" s="19">
        <f t="shared" si="225"/>
        <v>50.027083333333337</v>
      </c>
      <c r="G828" s="5">
        <f t="shared" si="221"/>
        <v>1816.4833958333336</v>
      </c>
    </row>
    <row r="829" spans="2:7" x14ac:dyDescent="0.35">
      <c r="B829" s="26" t="s">
        <v>874</v>
      </c>
      <c r="C829" t="s">
        <v>852</v>
      </c>
      <c r="D829" s="27">
        <v>10000</v>
      </c>
      <c r="E829" t="s">
        <v>21</v>
      </c>
      <c r="F829" s="19">
        <f t="shared" si="225"/>
        <v>45.479166666666664</v>
      </c>
      <c r="G829" s="5">
        <f t="shared" si="221"/>
        <v>1651.3485416666667</v>
      </c>
    </row>
    <row r="830" spans="2:7" x14ac:dyDescent="0.35">
      <c r="B830" s="26" t="s">
        <v>875</v>
      </c>
      <c r="C830" t="s">
        <v>852</v>
      </c>
      <c r="D830" s="27">
        <v>9000</v>
      </c>
      <c r="E830" t="s">
        <v>21</v>
      </c>
      <c r="F830" s="19">
        <f t="shared" si="225"/>
        <v>40.931249999999999</v>
      </c>
      <c r="G830" s="5">
        <f t="shared" si="221"/>
        <v>1486.2136875000001</v>
      </c>
    </row>
    <row r="831" spans="2:7" x14ac:dyDescent="0.35">
      <c r="B831" s="26" t="s">
        <v>876</v>
      </c>
      <c r="C831" t="s">
        <v>852</v>
      </c>
      <c r="D831" s="27">
        <v>8000</v>
      </c>
      <c r="E831" t="s">
        <v>21</v>
      </c>
      <c r="F831" s="19">
        <f t="shared" si="225"/>
        <v>36.383333333333333</v>
      </c>
      <c r="G831" s="5">
        <f t="shared" si="221"/>
        <v>1321.0788333333335</v>
      </c>
    </row>
    <row r="832" spans="2:7" x14ac:dyDescent="0.35">
      <c r="B832" s="26" t="s">
        <v>877</v>
      </c>
      <c r="C832" t="s">
        <v>852</v>
      </c>
      <c r="D832" s="27">
        <v>7000</v>
      </c>
      <c r="E832" t="s">
        <v>21</v>
      </c>
      <c r="F832" s="19">
        <f t="shared" si="225"/>
        <v>31.835416666666667</v>
      </c>
      <c r="G832" s="5">
        <f t="shared" si="221"/>
        <v>1155.9439791666668</v>
      </c>
    </row>
    <row r="833" spans="2:7" x14ac:dyDescent="0.35">
      <c r="B833" s="26" t="s">
        <v>887</v>
      </c>
      <c r="C833" t="s">
        <v>852</v>
      </c>
      <c r="D833" s="27">
        <v>10000</v>
      </c>
      <c r="E833" t="s">
        <v>21</v>
      </c>
      <c r="F833" s="19">
        <f t="shared" si="225"/>
        <v>45.479166666666664</v>
      </c>
      <c r="G833" s="5">
        <f t="shared" si="221"/>
        <v>1651.3485416666667</v>
      </c>
    </row>
    <row r="834" spans="2:7" x14ac:dyDescent="0.35">
      <c r="B834" s="26" t="s">
        <v>878</v>
      </c>
      <c r="C834" t="s">
        <v>852</v>
      </c>
      <c r="D834" s="27">
        <v>9000</v>
      </c>
      <c r="E834" t="s">
        <v>21</v>
      </c>
      <c r="F834" s="19">
        <f t="shared" si="225"/>
        <v>40.931249999999999</v>
      </c>
      <c r="G834" s="5">
        <f t="shared" si="221"/>
        <v>1486.2136875000001</v>
      </c>
    </row>
    <row r="835" spans="2:7" x14ac:dyDescent="0.35">
      <c r="B835" s="26" t="s">
        <v>879</v>
      </c>
      <c r="C835" t="s">
        <v>852</v>
      </c>
      <c r="D835" s="27">
        <v>8000</v>
      </c>
      <c r="E835" t="s">
        <v>21</v>
      </c>
      <c r="F835" s="19">
        <f t="shared" si="225"/>
        <v>36.383333333333333</v>
      </c>
      <c r="G835" s="5">
        <f t="shared" si="221"/>
        <v>1321.0788333333335</v>
      </c>
    </row>
    <row r="836" spans="2:7" x14ac:dyDescent="0.35">
      <c r="B836" s="26" t="s">
        <v>880</v>
      </c>
      <c r="C836" t="s">
        <v>852</v>
      </c>
      <c r="D836" s="27">
        <v>7500</v>
      </c>
      <c r="E836" t="s">
        <v>21</v>
      </c>
      <c r="F836" s="19">
        <f t="shared" si="225"/>
        <v>34.109375</v>
      </c>
      <c r="G836" s="5">
        <f t="shared" si="221"/>
        <v>1238.5114062500002</v>
      </c>
    </row>
    <row r="837" spans="2:7" x14ac:dyDescent="0.35">
      <c r="B837" s="26" t="s">
        <v>881</v>
      </c>
      <c r="C837" t="s">
        <v>852</v>
      </c>
      <c r="D837" s="27">
        <v>6500</v>
      </c>
      <c r="E837" t="s">
        <v>21</v>
      </c>
      <c r="F837" s="19">
        <f t="shared" si="225"/>
        <v>29.561458333333331</v>
      </c>
      <c r="G837" s="5">
        <f t="shared" si="221"/>
        <v>1073.3765520833333</v>
      </c>
    </row>
    <row r="838" spans="2:7" x14ac:dyDescent="0.35">
      <c r="B838" s="26" t="s">
        <v>882</v>
      </c>
      <c r="C838" t="s">
        <v>852</v>
      </c>
      <c r="D838" s="27">
        <v>9000</v>
      </c>
      <c r="E838" t="s">
        <v>21</v>
      </c>
      <c r="F838" s="19">
        <f t="shared" ref="F838:F940" si="226">+D838/72000*$C$1</f>
        <v>40.931249999999999</v>
      </c>
      <c r="G838" s="5">
        <f t="shared" si="221"/>
        <v>1486.2136875000001</v>
      </c>
    </row>
    <row r="839" spans="2:7" x14ac:dyDescent="0.35">
      <c r="B839" s="26" t="s">
        <v>883</v>
      </c>
      <c r="C839" t="s">
        <v>852</v>
      </c>
      <c r="D839" s="27">
        <v>8000</v>
      </c>
      <c r="E839" t="s">
        <v>21</v>
      </c>
      <c r="F839" s="19">
        <f t="shared" si="226"/>
        <v>36.383333333333333</v>
      </c>
      <c r="G839" s="5">
        <f t="shared" si="221"/>
        <v>1321.0788333333335</v>
      </c>
    </row>
    <row r="840" spans="2:7" x14ac:dyDescent="0.35">
      <c r="B840" s="26" t="s">
        <v>884</v>
      </c>
      <c r="C840" t="s">
        <v>852</v>
      </c>
      <c r="D840" s="27">
        <v>7000</v>
      </c>
      <c r="E840" t="s">
        <v>21</v>
      </c>
      <c r="F840" s="19">
        <f t="shared" si="226"/>
        <v>31.835416666666667</v>
      </c>
      <c r="G840" s="5">
        <f t="shared" si="221"/>
        <v>1155.9439791666668</v>
      </c>
    </row>
    <row r="841" spans="2:7" x14ac:dyDescent="0.35">
      <c r="B841" s="26" t="s">
        <v>885</v>
      </c>
      <c r="C841" t="s">
        <v>852</v>
      </c>
      <c r="D841" s="27">
        <v>6000</v>
      </c>
      <c r="E841" t="s">
        <v>21</v>
      </c>
      <c r="F841" s="19">
        <f t="shared" si="226"/>
        <v>27.287499999999998</v>
      </c>
      <c r="G841" s="5">
        <f t="shared" ref="G841:G904" si="227">$G$1*F841</f>
        <v>990.80912499999999</v>
      </c>
    </row>
    <row r="842" spans="2:7" x14ac:dyDescent="0.35">
      <c r="B842" s="26" t="s">
        <v>886</v>
      </c>
      <c r="C842" t="s">
        <v>852</v>
      </c>
      <c r="D842" s="27">
        <v>4500</v>
      </c>
      <c r="E842" t="s">
        <v>21</v>
      </c>
      <c r="F842" s="19">
        <f t="shared" si="226"/>
        <v>20.465624999999999</v>
      </c>
      <c r="G842" s="5">
        <f t="shared" si="227"/>
        <v>743.10684375000005</v>
      </c>
    </row>
    <row r="843" spans="2:7" x14ac:dyDescent="0.35">
      <c r="B843" s="26" t="s">
        <v>888</v>
      </c>
      <c r="C843" t="s">
        <v>852</v>
      </c>
      <c r="D843" s="27">
        <v>7500</v>
      </c>
      <c r="E843" t="s">
        <v>21</v>
      </c>
      <c r="F843" s="19">
        <f t="shared" si="226"/>
        <v>34.109375</v>
      </c>
      <c r="G843" s="5">
        <f t="shared" si="227"/>
        <v>1238.5114062500002</v>
      </c>
    </row>
    <row r="844" spans="2:7" x14ac:dyDescent="0.35">
      <c r="B844" s="26" t="s">
        <v>889</v>
      </c>
      <c r="C844" t="s">
        <v>852</v>
      </c>
      <c r="D844" s="27">
        <v>6500</v>
      </c>
      <c r="E844" t="s">
        <v>21</v>
      </c>
      <c r="F844" s="19">
        <f t="shared" si="226"/>
        <v>29.561458333333331</v>
      </c>
      <c r="G844" s="5">
        <f t="shared" si="227"/>
        <v>1073.3765520833333</v>
      </c>
    </row>
    <row r="845" spans="2:7" x14ac:dyDescent="0.35">
      <c r="B845" s="26" t="s">
        <v>890</v>
      </c>
      <c r="C845" t="s">
        <v>852</v>
      </c>
      <c r="D845" s="27">
        <v>6000</v>
      </c>
      <c r="E845" t="s">
        <v>21</v>
      </c>
      <c r="F845" s="19">
        <f t="shared" si="226"/>
        <v>27.287499999999998</v>
      </c>
      <c r="G845" s="5">
        <f t="shared" si="227"/>
        <v>990.80912499999999</v>
      </c>
    </row>
    <row r="846" spans="2:7" x14ac:dyDescent="0.35">
      <c r="B846" s="26" t="s">
        <v>891</v>
      </c>
      <c r="C846" t="s">
        <v>852</v>
      </c>
      <c r="D846" s="27">
        <v>5000</v>
      </c>
      <c r="E846" t="s">
        <v>21</v>
      </c>
      <c r="F846" s="19">
        <f t="shared" si="226"/>
        <v>22.739583333333332</v>
      </c>
      <c r="G846" s="5">
        <f t="shared" si="227"/>
        <v>825.67427083333337</v>
      </c>
    </row>
    <row r="847" spans="2:7" x14ac:dyDescent="0.35">
      <c r="B847" s="26" t="s">
        <v>892</v>
      </c>
      <c r="C847" t="s">
        <v>852</v>
      </c>
      <c r="D847" s="27">
        <v>4500</v>
      </c>
      <c r="E847" t="s">
        <v>21</v>
      </c>
      <c r="F847" s="19">
        <f t="shared" si="226"/>
        <v>20.465624999999999</v>
      </c>
      <c r="G847" s="5">
        <f t="shared" si="227"/>
        <v>743.10684375000005</v>
      </c>
    </row>
    <row r="848" spans="2:7" x14ac:dyDescent="0.35">
      <c r="B848" s="26" t="s">
        <v>893</v>
      </c>
      <c r="C848" t="s">
        <v>852</v>
      </c>
      <c r="D848" s="27">
        <v>7000</v>
      </c>
      <c r="E848" t="s">
        <v>21</v>
      </c>
      <c r="F848" s="19">
        <f t="shared" si="226"/>
        <v>31.835416666666667</v>
      </c>
      <c r="G848" s="5">
        <f t="shared" si="227"/>
        <v>1155.9439791666668</v>
      </c>
    </row>
    <row r="849" spans="2:7" x14ac:dyDescent="0.35">
      <c r="B849" s="26" t="s">
        <v>894</v>
      </c>
      <c r="C849" t="s">
        <v>852</v>
      </c>
      <c r="D849" s="27">
        <v>6000</v>
      </c>
      <c r="E849" t="s">
        <v>21</v>
      </c>
      <c r="F849" s="19">
        <f t="shared" si="226"/>
        <v>27.287499999999998</v>
      </c>
      <c r="G849" s="5">
        <f t="shared" si="227"/>
        <v>990.80912499999999</v>
      </c>
    </row>
    <row r="850" spans="2:7" x14ac:dyDescent="0.35">
      <c r="B850" s="26" t="s">
        <v>895</v>
      </c>
      <c r="C850" t="s">
        <v>852</v>
      </c>
      <c r="D850" s="27">
        <v>5000</v>
      </c>
      <c r="E850" t="s">
        <v>21</v>
      </c>
      <c r="F850" s="19">
        <f t="shared" si="226"/>
        <v>22.739583333333332</v>
      </c>
      <c r="G850" s="5">
        <f t="shared" si="227"/>
        <v>825.67427083333337</v>
      </c>
    </row>
    <row r="851" spans="2:7" x14ac:dyDescent="0.35">
      <c r="B851" s="26" t="s">
        <v>896</v>
      </c>
      <c r="C851" t="s">
        <v>852</v>
      </c>
      <c r="D851" s="27">
        <v>4000</v>
      </c>
      <c r="E851" t="s">
        <v>21</v>
      </c>
      <c r="F851" s="19">
        <f t="shared" si="226"/>
        <v>18.191666666666666</v>
      </c>
      <c r="G851" s="5">
        <f t="shared" si="227"/>
        <v>660.53941666666674</v>
      </c>
    </row>
    <row r="852" spans="2:7" x14ac:dyDescent="0.35">
      <c r="B852" s="26" t="s">
        <v>897</v>
      </c>
      <c r="C852" t="s">
        <v>852</v>
      </c>
      <c r="D852" s="27">
        <v>3000</v>
      </c>
      <c r="E852" t="s">
        <v>21</v>
      </c>
      <c r="F852" s="19">
        <f t="shared" si="226"/>
        <v>13.643749999999999</v>
      </c>
      <c r="G852" s="5">
        <f t="shared" si="227"/>
        <v>495.4045625</v>
      </c>
    </row>
    <row r="853" spans="2:7" x14ac:dyDescent="0.35">
      <c r="B853" s="26" t="s">
        <v>898</v>
      </c>
      <c r="C853" t="s">
        <v>852</v>
      </c>
      <c r="D853" s="27">
        <v>6000</v>
      </c>
      <c r="E853" t="s">
        <v>21</v>
      </c>
      <c r="F853" s="19">
        <f t="shared" si="226"/>
        <v>27.287499999999998</v>
      </c>
      <c r="G853" s="5">
        <f t="shared" si="227"/>
        <v>990.80912499999999</v>
      </c>
    </row>
    <row r="854" spans="2:7" x14ac:dyDescent="0.35">
      <c r="B854" s="26" t="s">
        <v>899</v>
      </c>
      <c r="C854" t="s">
        <v>852</v>
      </c>
      <c r="D854" s="27">
        <v>5000</v>
      </c>
      <c r="E854" t="s">
        <v>21</v>
      </c>
      <c r="F854" s="19">
        <f t="shared" si="226"/>
        <v>22.739583333333332</v>
      </c>
      <c r="G854" s="5">
        <f t="shared" si="227"/>
        <v>825.67427083333337</v>
      </c>
    </row>
    <row r="855" spans="2:7" x14ac:dyDescent="0.35">
      <c r="B855" s="26" t="s">
        <v>900</v>
      </c>
      <c r="C855" t="s">
        <v>852</v>
      </c>
      <c r="D855" s="27">
        <v>4000</v>
      </c>
      <c r="E855" t="s">
        <v>21</v>
      </c>
      <c r="F855" s="19">
        <f t="shared" si="226"/>
        <v>18.191666666666666</v>
      </c>
      <c r="G855" s="5">
        <f t="shared" si="227"/>
        <v>660.53941666666674</v>
      </c>
    </row>
    <row r="856" spans="2:7" x14ac:dyDescent="0.35">
      <c r="B856" s="26" t="s">
        <v>901</v>
      </c>
      <c r="C856" t="s">
        <v>852</v>
      </c>
      <c r="D856" s="27">
        <v>3000</v>
      </c>
      <c r="E856" t="s">
        <v>21</v>
      </c>
      <c r="F856" s="19">
        <f t="shared" si="226"/>
        <v>13.643749999999999</v>
      </c>
      <c r="G856" s="5">
        <f t="shared" si="227"/>
        <v>495.4045625</v>
      </c>
    </row>
    <row r="857" spans="2:7" x14ac:dyDescent="0.35">
      <c r="B857" s="26" t="s">
        <v>902</v>
      </c>
      <c r="C857" t="s">
        <v>852</v>
      </c>
      <c r="D857" s="27">
        <v>2500</v>
      </c>
      <c r="E857" t="s">
        <v>21</v>
      </c>
      <c r="F857" s="19">
        <f t="shared" si="226"/>
        <v>11.369791666666666</v>
      </c>
      <c r="G857" s="5">
        <f t="shared" si="227"/>
        <v>412.83713541666668</v>
      </c>
    </row>
    <row r="858" spans="2:7" x14ac:dyDescent="0.35">
      <c r="B858" s="26" t="s">
        <v>903</v>
      </c>
      <c r="C858" t="s">
        <v>852</v>
      </c>
      <c r="D858" s="27">
        <v>2500</v>
      </c>
      <c r="E858" t="s">
        <v>21</v>
      </c>
      <c r="F858" s="19">
        <f t="shared" si="226"/>
        <v>11.369791666666666</v>
      </c>
      <c r="G858" s="5">
        <f t="shared" si="227"/>
        <v>412.83713541666668</v>
      </c>
    </row>
    <row r="859" spans="2:7" x14ac:dyDescent="0.35">
      <c r="B859" s="26" t="s">
        <v>904</v>
      </c>
      <c r="C859" t="s">
        <v>852</v>
      </c>
      <c r="D859" s="27">
        <v>2250</v>
      </c>
      <c r="E859" t="s">
        <v>21</v>
      </c>
      <c r="F859" s="19">
        <f t="shared" si="226"/>
        <v>10.2328125</v>
      </c>
      <c r="G859" s="5">
        <f t="shared" si="227"/>
        <v>371.55342187500003</v>
      </c>
    </row>
    <row r="860" spans="2:7" x14ac:dyDescent="0.35">
      <c r="B860" s="26" t="s">
        <v>905</v>
      </c>
      <c r="C860" t="s">
        <v>852</v>
      </c>
      <c r="D860" s="27">
        <v>1750</v>
      </c>
      <c r="E860" t="s">
        <v>21</v>
      </c>
      <c r="F860" s="19">
        <f t="shared" si="226"/>
        <v>7.9588541666666668</v>
      </c>
      <c r="G860" s="5">
        <f t="shared" si="227"/>
        <v>288.98599479166671</v>
      </c>
    </row>
    <row r="861" spans="2:7" x14ac:dyDescent="0.35">
      <c r="B861" s="26" t="s">
        <v>906</v>
      </c>
      <c r="C861" t="s">
        <v>852</v>
      </c>
      <c r="D861" s="27">
        <v>1000</v>
      </c>
      <c r="E861" t="s">
        <v>21</v>
      </c>
      <c r="F861" s="19">
        <f t="shared" si="226"/>
        <v>4.5479166666666666</v>
      </c>
      <c r="G861" s="5">
        <f t="shared" si="227"/>
        <v>165.13485416666668</v>
      </c>
    </row>
    <row r="862" spans="2:7" x14ac:dyDescent="0.35">
      <c r="B862" s="26" t="s">
        <v>907</v>
      </c>
      <c r="C862" t="s">
        <v>852</v>
      </c>
      <c r="D862" s="27">
        <v>800</v>
      </c>
      <c r="E862" t="s">
        <v>21</v>
      </c>
      <c r="F862" s="19">
        <f t="shared" si="226"/>
        <v>3.6383333333333332</v>
      </c>
      <c r="G862" s="5">
        <f t="shared" si="227"/>
        <v>132.10788333333335</v>
      </c>
    </row>
    <row r="863" spans="2:7" x14ac:dyDescent="0.35">
      <c r="B863" s="26" t="s">
        <v>908</v>
      </c>
      <c r="C863" t="s">
        <v>852</v>
      </c>
      <c r="D863" s="27">
        <v>600</v>
      </c>
      <c r="E863" t="s">
        <v>21</v>
      </c>
      <c r="F863" s="19">
        <f t="shared" si="226"/>
        <v>2.7287499999999998</v>
      </c>
      <c r="G863" s="5">
        <f t="shared" si="227"/>
        <v>99.080912499999997</v>
      </c>
    </row>
    <row r="864" spans="2:7" x14ac:dyDescent="0.35">
      <c r="B864" s="26" t="s">
        <v>909</v>
      </c>
      <c r="C864" t="s">
        <v>852</v>
      </c>
      <c r="D864" s="27">
        <v>2500</v>
      </c>
      <c r="E864" t="s">
        <v>21</v>
      </c>
      <c r="F864" s="19">
        <f t="shared" si="226"/>
        <v>11.369791666666666</v>
      </c>
      <c r="G864" s="5">
        <f t="shared" si="227"/>
        <v>412.83713541666668</v>
      </c>
    </row>
    <row r="865" spans="2:7" x14ac:dyDescent="0.35">
      <c r="B865" s="26" t="s">
        <v>910</v>
      </c>
      <c r="C865" t="s">
        <v>852</v>
      </c>
      <c r="D865" s="27">
        <v>2000</v>
      </c>
      <c r="E865" t="s">
        <v>21</v>
      </c>
      <c r="F865" s="19">
        <f t="shared" si="226"/>
        <v>9.0958333333333332</v>
      </c>
      <c r="G865" s="5">
        <f t="shared" si="227"/>
        <v>330.26970833333337</v>
      </c>
    </row>
    <row r="866" spans="2:7" x14ac:dyDescent="0.35">
      <c r="B866" s="26" t="s">
        <v>911</v>
      </c>
      <c r="C866" t="s">
        <v>852</v>
      </c>
      <c r="D866" s="27">
        <v>1500</v>
      </c>
      <c r="E866" t="s">
        <v>21</v>
      </c>
      <c r="F866" s="19">
        <f t="shared" si="226"/>
        <v>6.8218749999999995</v>
      </c>
      <c r="G866" s="5">
        <f t="shared" si="227"/>
        <v>247.70228125</v>
      </c>
    </row>
    <row r="867" spans="2:7" x14ac:dyDescent="0.35">
      <c r="B867" s="26" t="s">
        <v>912</v>
      </c>
      <c r="C867" t="s">
        <v>852</v>
      </c>
      <c r="D867" s="27">
        <v>800</v>
      </c>
      <c r="E867" t="s">
        <v>21</v>
      </c>
      <c r="F867" s="19">
        <f t="shared" si="226"/>
        <v>3.6383333333333332</v>
      </c>
      <c r="G867" s="5">
        <f t="shared" si="227"/>
        <v>132.10788333333335</v>
      </c>
    </row>
    <row r="868" spans="2:7" x14ac:dyDescent="0.35">
      <c r="B868" s="26" t="s">
        <v>913</v>
      </c>
      <c r="C868" t="s">
        <v>852</v>
      </c>
      <c r="D868" s="27">
        <v>600</v>
      </c>
      <c r="E868" t="s">
        <v>21</v>
      </c>
      <c r="F868" s="19">
        <f t="shared" si="226"/>
        <v>2.7287499999999998</v>
      </c>
      <c r="G868" s="5">
        <f t="shared" si="227"/>
        <v>99.080912499999997</v>
      </c>
    </row>
    <row r="869" spans="2:7" x14ac:dyDescent="0.35">
      <c r="B869" s="26" t="s">
        <v>914</v>
      </c>
      <c r="C869" t="s">
        <v>852</v>
      </c>
      <c r="D869" s="27">
        <v>500</v>
      </c>
      <c r="E869" t="s">
        <v>21</v>
      </c>
      <c r="F869" s="19">
        <f t="shared" si="226"/>
        <v>2.2739583333333333</v>
      </c>
      <c r="G869" s="5">
        <f t="shared" si="227"/>
        <v>82.567427083333342</v>
      </c>
    </row>
    <row r="870" spans="2:7" x14ac:dyDescent="0.35">
      <c r="B870" s="26" t="s">
        <v>915</v>
      </c>
      <c r="C870" t="s">
        <v>852</v>
      </c>
      <c r="D870" s="27">
        <v>7500</v>
      </c>
      <c r="E870" t="s">
        <v>21</v>
      </c>
      <c r="F870" s="19">
        <f t="shared" si="226"/>
        <v>34.109375</v>
      </c>
      <c r="G870" s="5">
        <f t="shared" si="227"/>
        <v>1238.5114062500002</v>
      </c>
    </row>
    <row r="871" spans="2:7" x14ac:dyDescent="0.35">
      <c r="B871" s="26" t="s">
        <v>916</v>
      </c>
      <c r="C871" t="s">
        <v>852</v>
      </c>
      <c r="D871" s="27">
        <v>7000</v>
      </c>
      <c r="E871" t="s">
        <v>21</v>
      </c>
      <c r="F871" s="19">
        <f t="shared" si="226"/>
        <v>31.835416666666667</v>
      </c>
      <c r="G871" s="5">
        <f t="shared" si="227"/>
        <v>1155.9439791666668</v>
      </c>
    </row>
    <row r="872" spans="2:7" x14ac:dyDescent="0.35">
      <c r="B872" s="26" t="s">
        <v>917</v>
      </c>
      <c r="C872" t="s">
        <v>852</v>
      </c>
      <c r="D872" s="27">
        <v>6000</v>
      </c>
      <c r="E872" t="s">
        <v>21</v>
      </c>
      <c r="F872" s="19">
        <f t="shared" si="226"/>
        <v>27.287499999999998</v>
      </c>
      <c r="G872" s="5">
        <f t="shared" si="227"/>
        <v>990.80912499999999</v>
      </c>
    </row>
    <row r="873" spans="2:7" x14ac:dyDescent="0.35">
      <c r="B873" s="26" t="s">
        <v>918</v>
      </c>
      <c r="C873" t="s">
        <v>852</v>
      </c>
      <c r="D873" s="27">
        <v>5500</v>
      </c>
      <c r="E873" t="s">
        <v>21</v>
      </c>
      <c r="F873" s="19">
        <f t="shared" si="226"/>
        <v>25.013541666666669</v>
      </c>
      <c r="G873" s="5">
        <f t="shared" si="227"/>
        <v>908.24169791666679</v>
      </c>
    </row>
    <row r="874" spans="2:7" x14ac:dyDescent="0.35">
      <c r="B874" s="26" t="s">
        <v>919</v>
      </c>
      <c r="C874" t="s">
        <v>852</v>
      </c>
      <c r="D874" s="27">
        <v>4500</v>
      </c>
      <c r="E874" t="s">
        <v>21</v>
      </c>
      <c r="F874" s="19">
        <f t="shared" si="226"/>
        <v>20.465624999999999</v>
      </c>
      <c r="G874" s="5">
        <f t="shared" si="227"/>
        <v>743.10684375000005</v>
      </c>
    </row>
    <row r="875" spans="2:7" x14ac:dyDescent="0.35">
      <c r="B875" s="26" t="s">
        <v>920</v>
      </c>
      <c r="C875" t="s">
        <v>852</v>
      </c>
      <c r="D875" s="27">
        <v>6500</v>
      </c>
      <c r="E875" t="s">
        <v>21</v>
      </c>
      <c r="F875" s="19">
        <f t="shared" si="226"/>
        <v>29.561458333333331</v>
      </c>
      <c r="G875" s="5">
        <f t="shared" si="227"/>
        <v>1073.3765520833333</v>
      </c>
    </row>
    <row r="876" spans="2:7" x14ac:dyDescent="0.35">
      <c r="B876" s="26" t="s">
        <v>921</v>
      </c>
      <c r="C876" t="s">
        <v>852</v>
      </c>
      <c r="D876" s="27">
        <v>5500</v>
      </c>
      <c r="E876" t="s">
        <v>21</v>
      </c>
      <c r="F876" s="19">
        <f t="shared" si="226"/>
        <v>25.013541666666669</v>
      </c>
      <c r="G876" s="5">
        <f t="shared" si="227"/>
        <v>908.24169791666679</v>
      </c>
    </row>
    <row r="877" spans="2:7" x14ac:dyDescent="0.35">
      <c r="B877" s="26" t="s">
        <v>922</v>
      </c>
      <c r="C877" t="s">
        <v>852</v>
      </c>
      <c r="D877" s="27">
        <v>5000</v>
      </c>
      <c r="E877" t="s">
        <v>21</v>
      </c>
      <c r="F877" s="19">
        <f t="shared" si="226"/>
        <v>22.739583333333332</v>
      </c>
      <c r="G877" s="5">
        <f t="shared" si="227"/>
        <v>825.67427083333337</v>
      </c>
    </row>
    <row r="878" spans="2:7" x14ac:dyDescent="0.35">
      <c r="B878" s="26" t="s">
        <v>923</v>
      </c>
      <c r="C878" t="s">
        <v>852</v>
      </c>
      <c r="D878" s="27">
        <v>4000</v>
      </c>
      <c r="E878" t="s">
        <v>21</v>
      </c>
      <c r="F878" s="19">
        <f t="shared" si="226"/>
        <v>18.191666666666666</v>
      </c>
      <c r="G878" s="5">
        <f t="shared" si="227"/>
        <v>660.53941666666674</v>
      </c>
    </row>
    <row r="879" spans="2:7" x14ac:dyDescent="0.35">
      <c r="B879" s="26" t="s">
        <v>924</v>
      </c>
      <c r="C879" t="s">
        <v>852</v>
      </c>
      <c r="D879" s="27">
        <v>3000</v>
      </c>
      <c r="E879" t="s">
        <v>21</v>
      </c>
      <c r="F879" s="19">
        <f t="shared" si="226"/>
        <v>13.643749999999999</v>
      </c>
      <c r="G879" s="5">
        <f t="shared" si="227"/>
        <v>495.4045625</v>
      </c>
    </row>
    <row r="880" spans="2:7" x14ac:dyDescent="0.35">
      <c r="B880" s="26" t="s">
        <v>925</v>
      </c>
      <c r="C880" t="s">
        <v>852</v>
      </c>
      <c r="D880" s="27">
        <v>5000</v>
      </c>
      <c r="E880" t="s">
        <v>21</v>
      </c>
      <c r="F880" s="19">
        <f t="shared" si="226"/>
        <v>22.739583333333332</v>
      </c>
      <c r="G880" s="5">
        <f t="shared" si="227"/>
        <v>825.67427083333337</v>
      </c>
    </row>
    <row r="881" spans="2:7" x14ac:dyDescent="0.35">
      <c r="B881" s="26" t="s">
        <v>926</v>
      </c>
      <c r="C881" t="s">
        <v>852</v>
      </c>
      <c r="D881" s="27">
        <v>4000</v>
      </c>
      <c r="E881" t="s">
        <v>21</v>
      </c>
      <c r="F881" s="19">
        <f t="shared" si="226"/>
        <v>18.191666666666666</v>
      </c>
      <c r="G881" s="5">
        <f t="shared" si="227"/>
        <v>660.53941666666674</v>
      </c>
    </row>
    <row r="882" spans="2:7" x14ac:dyDescent="0.35">
      <c r="B882" s="26" t="s">
        <v>927</v>
      </c>
      <c r="C882" t="s">
        <v>852</v>
      </c>
      <c r="D882" s="27">
        <v>3500</v>
      </c>
      <c r="E882" t="s">
        <v>21</v>
      </c>
      <c r="F882" s="19">
        <f t="shared" si="226"/>
        <v>15.917708333333334</v>
      </c>
      <c r="G882" s="5">
        <f t="shared" si="227"/>
        <v>577.97198958333342</v>
      </c>
    </row>
    <row r="883" spans="2:7" x14ac:dyDescent="0.35">
      <c r="B883" s="26" t="s">
        <v>928</v>
      </c>
      <c r="C883" t="s">
        <v>852</v>
      </c>
      <c r="D883" s="27">
        <v>3000</v>
      </c>
      <c r="E883" t="s">
        <v>21</v>
      </c>
      <c r="F883" s="19">
        <f t="shared" si="226"/>
        <v>13.643749999999999</v>
      </c>
      <c r="G883" s="5">
        <f t="shared" si="227"/>
        <v>495.4045625</v>
      </c>
    </row>
    <row r="884" spans="2:7" x14ac:dyDescent="0.35">
      <c r="B884" s="26" t="s">
        <v>929</v>
      </c>
      <c r="C884" t="s">
        <v>852</v>
      </c>
      <c r="D884" s="27">
        <v>2500</v>
      </c>
      <c r="E884" t="s">
        <v>21</v>
      </c>
      <c r="F884" s="19">
        <f t="shared" si="226"/>
        <v>11.369791666666666</v>
      </c>
      <c r="G884" s="5">
        <f t="shared" si="227"/>
        <v>412.83713541666668</v>
      </c>
    </row>
    <row r="885" spans="2:7" x14ac:dyDescent="0.35">
      <c r="B885" s="26" t="s">
        <v>930</v>
      </c>
      <c r="C885" t="s">
        <v>852</v>
      </c>
      <c r="D885" s="27">
        <v>2250</v>
      </c>
      <c r="E885" t="s">
        <v>21</v>
      </c>
      <c r="F885" s="19">
        <f t="shared" si="226"/>
        <v>10.2328125</v>
      </c>
      <c r="G885" s="5">
        <f t="shared" si="227"/>
        <v>371.55342187500003</v>
      </c>
    </row>
    <row r="886" spans="2:7" x14ac:dyDescent="0.35">
      <c r="B886" s="26" t="s">
        <v>931</v>
      </c>
      <c r="C886" t="s">
        <v>852</v>
      </c>
      <c r="D886" s="27">
        <v>1750</v>
      </c>
      <c r="E886" t="s">
        <v>21</v>
      </c>
      <c r="F886" s="19">
        <f t="shared" si="226"/>
        <v>7.9588541666666668</v>
      </c>
      <c r="G886" s="5">
        <f t="shared" si="227"/>
        <v>288.98599479166671</v>
      </c>
    </row>
    <row r="887" spans="2:7" x14ac:dyDescent="0.35">
      <c r="B887" s="26" t="s">
        <v>932</v>
      </c>
      <c r="C887" t="s">
        <v>852</v>
      </c>
      <c r="D887" s="27">
        <v>1250</v>
      </c>
      <c r="E887" t="s">
        <v>21</v>
      </c>
      <c r="F887" s="19">
        <f t="shared" si="226"/>
        <v>5.684895833333333</v>
      </c>
      <c r="G887" s="5">
        <f t="shared" si="227"/>
        <v>206.41856770833334</v>
      </c>
    </row>
    <row r="888" spans="2:7" x14ac:dyDescent="0.35">
      <c r="B888" s="26" t="s">
        <v>933</v>
      </c>
      <c r="C888" t="s">
        <v>852</v>
      </c>
      <c r="D888" s="27">
        <v>800</v>
      </c>
      <c r="E888" t="s">
        <v>21</v>
      </c>
      <c r="F888" s="19">
        <f t="shared" si="226"/>
        <v>3.6383333333333332</v>
      </c>
      <c r="G888" s="5">
        <f t="shared" si="227"/>
        <v>132.10788333333335</v>
      </c>
    </row>
    <row r="889" spans="2:7" x14ac:dyDescent="0.35">
      <c r="B889" s="26" t="s">
        <v>934</v>
      </c>
      <c r="C889" t="s">
        <v>852</v>
      </c>
      <c r="D889" s="27">
        <v>600</v>
      </c>
      <c r="E889" t="s">
        <v>21</v>
      </c>
      <c r="F889" s="19">
        <f t="shared" si="226"/>
        <v>2.7287499999999998</v>
      </c>
      <c r="G889" s="5">
        <f t="shared" si="227"/>
        <v>99.080912499999997</v>
      </c>
    </row>
    <row r="890" spans="2:7" x14ac:dyDescent="0.35">
      <c r="B890" s="26" t="s">
        <v>935</v>
      </c>
      <c r="C890" t="s">
        <v>852</v>
      </c>
      <c r="D890" s="27">
        <v>500</v>
      </c>
      <c r="E890" t="s">
        <v>21</v>
      </c>
      <c r="F890" s="19">
        <f t="shared" si="226"/>
        <v>2.2739583333333333</v>
      </c>
      <c r="G890" s="5">
        <f t="shared" si="227"/>
        <v>82.567427083333342</v>
      </c>
    </row>
    <row r="891" spans="2:7" x14ac:dyDescent="0.35">
      <c r="B891" s="26" t="s">
        <v>936</v>
      </c>
      <c r="C891" t="s">
        <v>852</v>
      </c>
      <c r="D891" s="27">
        <v>3250</v>
      </c>
      <c r="E891" t="s">
        <v>21</v>
      </c>
      <c r="F891" s="19">
        <f t="shared" si="226"/>
        <v>14.780729166666665</v>
      </c>
      <c r="G891" s="5">
        <f t="shared" si="227"/>
        <v>536.68827604166665</v>
      </c>
    </row>
    <row r="892" spans="2:7" x14ac:dyDescent="0.35">
      <c r="B892" s="26" t="s">
        <v>937</v>
      </c>
      <c r="C892" t="s">
        <v>852</v>
      </c>
      <c r="D892" s="27">
        <v>3000</v>
      </c>
      <c r="E892" t="s">
        <v>21</v>
      </c>
      <c r="F892" s="19">
        <f t="shared" si="226"/>
        <v>13.643749999999999</v>
      </c>
      <c r="G892" s="5">
        <f t="shared" si="227"/>
        <v>495.4045625</v>
      </c>
    </row>
    <row r="893" spans="2:7" x14ac:dyDescent="0.35">
      <c r="B893" s="26" t="s">
        <v>938</v>
      </c>
      <c r="C893" t="s">
        <v>852</v>
      </c>
      <c r="D893" s="27">
        <v>2500</v>
      </c>
      <c r="E893" t="s">
        <v>21</v>
      </c>
      <c r="F893" s="19">
        <f t="shared" si="226"/>
        <v>11.369791666666666</v>
      </c>
      <c r="G893" s="5">
        <f t="shared" si="227"/>
        <v>412.83713541666668</v>
      </c>
    </row>
    <row r="894" spans="2:7" x14ac:dyDescent="0.35">
      <c r="B894" s="26" t="s">
        <v>939</v>
      </c>
      <c r="C894" t="s">
        <v>852</v>
      </c>
      <c r="D894" s="27">
        <v>2300</v>
      </c>
      <c r="E894" t="s">
        <v>21</v>
      </c>
      <c r="F894" s="19">
        <f t="shared" si="226"/>
        <v>10.460208333333332</v>
      </c>
      <c r="G894" s="5">
        <f t="shared" si="227"/>
        <v>379.81016458333329</v>
      </c>
    </row>
    <row r="895" spans="2:7" x14ac:dyDescent="0.35">
      <c r="B895" s="26" t="s">
        <v>940</v>
      </c>
      <c r="C895" t="s">
        <v>852</v>
      </c>
      <c r="D895" s="27">
        <v>1750</v>
      </c>
      <c r="E895" t="s">
        <v>21</v>
      </c>
      <c r="F895" s="19">
        <f t="shared" si="226"/>
        <v>7.9588541666666668</v>
      </c>
      <c r="G895" s="5">
        <f t="shared" si="227"/>
        <v>288.98599479166671</v>
      </c>
    </row>
    <row r="896" spans="2:7" x14ac:dyDescent="0.35">
      <c r="B896" s="26" t="s">
        <v>941</v>
      </c>
      <c r="C896" t="s">
        <v>852</v>
      </c>
      <c r="D896" s="27">
        <v>2500</v>
      </c>
      <c r="E896" t="s">
        <v>21</v>
      </c>
      <c r="F896" s="19">
        <f t="shared" si="226"/>
        <v>11.369791666666666</v>
      </c>
      <c r="G896" s="5">
        <f t="shared" si="227"/>
        <v>412.83713541666668</v>
      </c>
    </row>
    <row r="897" spans="2:7" x14ac:dyDescent="0.35">
      <c r="B897" s="26" t="s">
        <v>942</v>
      </c>
      <c r="C897" t="s">
        <v>852</v>
      </c>
      <c r="D897" s="27">
        <v>2250</v>
      </c>
      <c r="E897" t="s">
        <v>21</v>
      </c>
      <c r="F897" s="19">
        <f t="shared" si="226"/>
        <v>10.2328125</v>
      </c>
      <c r="G897" s="5">
        <f t="shared" si="227"/>
        <v>371.55342187500003</v>
      </c>
    </row>
    <row r="898" spans="2:7" x14ac:dyDescent="0.35">
      <c r="B898" s="26" t="s">
        <v>943</v>
      </c>
      <c r="C898" t="s">
        <v>852</v>
      </c>
      <c r="D898" s="27">
        <v>2250</v>
      </c>
      <c r="E898" t="s">
        <v>21</v>
      </c>
      <c r="F898" s="19">
        <f t="shared" si="226"/>
        <v>10.2328125</v>
      </c>
      <c r="G898" s="5">
        <f t="shared" si="227"/>
        <v>371.55342187500003</v>
      </c>
    </row>
    <row r="899" spans="2:7" x14ac:dyDescent="0.35">
      <c r="B899" s="26" t="s">
        <v>944</v>
      </c>
      <c r="C899" t="s">
        <v>852</v>
      </c>
      <c r="D899" s="27">
        <v>2100</v>
      </c>
      <c r="E899" t="s">
        <v>21</v>
      </c>
      <c r="F899" s="19">
        <f t="shared" si="226"/>
        <v>9.5506250000000001</v>
      </c>
      <c r="G899" s="5">
        <f t="shared" si="227"/>
        <v>346.78319375000001</v>
      </c>
    </row>
    <row r="900" spans="2:7" x14ac:dyDescent="0.35">
      <c r="B900" s="26" t="s">
        <v>945</v>
      </c>
      <c r="C900" t="s">
        <v>852</v>
      </c>
      <c r="D900" s="27">
        <v>1500</v>
      </c>
      <c r="E900" t="s">
        <v>21</v>
      </c>
      <c r="F900" s="19">
        <f t="shared" si="226"/>
        <v>6.8218749999999995</v>
      </c>
      <c r="G900" s="5">
        <f t="shared" si="227"/>
        <v>247.70228125</v>
      </c>
    </row>
    <row r="901" spans="2:7" x14ac:dyDescent="0.35">
      <c r="B901" s="26" t="s">
        <v>946</v>
      </c>
      <c r="C901" t="s">
        <v>852</v>
      </c>
      <c r="D901" s="27">
        <v>2250</v>
      </c>
      <c r="E901" t="s">
        <v>21</v>
      </c>
      <c r="F901" s="19">
        <f t="shared" si="226"/>
        <v>10.2328125</v>
      </c>
      <c r="G901" s="5">
        <f t="shared" si="227"/>
        <v>371.55342187500003</v>
      </c>
    </row>
    <row r="902" spans="2:7" x14ac:dyDescent="0.35">
      <c r="B902" s="26" t="s">
        <v>947</v>
      </c>
      <c r="C902" t="s">
        <v>852</v>
      </c>
      <c r="D902" s="27">
        <v>2000</v>
      </c>
      <c r="E902" t="s">
        <v>21</v>
      </c>
      <c r="F902" s="19">
        <f t="shared" si="226"/>
        <v>9.0958333333333332</v>
      </c>
      <c r="G902" s="5">
        <f t="shared" si="227"/>
        <v>330.26970833333337</v>
      </c>
    </row>
    <row r="903" spans="2:7" x14ac:dyDescent="0.35">
      <c r="B903" s="26" t="s">
        <v>948</v>
      </c>
      <c r="C903" t="s">
        <v>852</v>
      </c>
      <c r="D903" s="27">
        <v>1750</v>
      </c>
      <c r="E903" t="s">
        <v>21</v>
      </c>
      <c r="F903" s="19">
        <f t="shared" si="226"/>
        <v>7.9588541666666668</v>
      </c>
      <c r="G903" s="5">
        <f t="shared" si="227"/>
        <v>288.98599479166671</v>
      </c>
    </row>
    <row r="904" spans="2:7" x14ac:dyDescent="0.35">
      <c r="B904" s="26" t="s">
        <v>949</v>
      </c>
      <c r="C904" t="s">
        <v>852</v>
      </c>
      <c r="D904" s="27">
        <v>1500</v>
      </c>
      <c r="E904" t="s">
        <v>21</v>
      </c>
      <c r="F904" s="19">
        <f t="shared" si="226"/>
        <v>6.8218749999999995</v>
      </c>
      <c r="G904" s="5">
        <f t="shared" si="227"/>
        <v>247.70228125</v>
      </c>
    </row>
    <row r="905" spans="2:7" x14ac:dyDescent="0.35">
      <c r="B905" s="26" t="s">
        <v>950</v>
      </c>
      <c r="C905" t="s">
        <v>852</v>
      </c>
      <c r="D905" s="27">
        <v>1250</v>
      </c>
      <c r="E905" t="s">
        <v>21</v>
      </c>
      <c r="F905" s="19">
        <f t="shared" si="226"/>
        <v>5.684895833333333</v>
      </c>
      <c r="G905" s="5">
        <f t="shared" ref="G905:G968" si="228">$G$1*F905</f>
        <v>206.41856770833334</v>
      </c>
    </row>
    <row r="906" spans="2:7" x14ac:dyDescent="0.35">
      <c r="B906" s="26" t="s">
        <v>951</v>
      </c>
      <c r="C906" t="s">
        <v>852</v>
      </c>
      <c r="D906" s="27">
        <v>1000</v>
      </c>
      <c r="E906" t="s">
        <v>21</v>
      </c>
      <c r="F906" s="19">
        <f t="shared" si="226"/>
        <v>4.5479166666666666</v>
      </c>
      <c r="G906" s="5">
        <f t="shared" si="228"/>
        <v>165.13485416666668</v>
      </c>
    </row>
    <row r="907" spans="2:7" x14ac:dyDescent="0.35">
      <c r="B907" s="26" t="s">
        <v>952</v>
      </c>
      <c r="C907" t="s">
        <v>852</v>
      </c>
      <c r="D907" s="27">
        <v>750</v>
      </c>
      <c r="E907" t="s">
        <v>21</v>
      </c>
      <c r="F907" s="19">
        <f t="shared" si="226"/>
        <v>3.4109374999999997</v>
      </c>
      <c r="G907" s="5">
        <f t="shared" si="228"/>
        <v>123.851140625</v>
      </c>
    </row>
    <row r="908" spans="2:7" x14ac:dyDescent="0.35">
      <c r="B908" s="26" t="s">
        <v>953</v>
      </c>
      <c r="C908" t="s">
        <v>852</v>
      </c>
      <c r="D908" s="27">
        <v>500</v>
      </c>
      <c r="E908" t="s">
        <v>21</v>
      </c>
      <c r="F908" s="19">
        <f t="shared" si="226"/>
        <v>2.2739583333333333</v>
      </c>
      <c r="G908" s="5">
        <f t="shared" si="228"/>
        <v>82.567427083333342</v>
      </c>
    </row>
    <row r="909" spans="2:7" x14ac:dyDescent="0.35">
      <c r="B909" s="26" t="s">
        <v>954</v>
      </c>
      <c r="C909" t="s">
        <v>852</v>
      </c>
      <c r="D909" s="27">
        <v>350</v>
      </c>
      <c r="E909" t="s">
        <v>21</v>
      </c>
      <c r="F909" s="19">
        <f t="shared" si="226"/>
        <v>1.5917708333333334</v>
      </c>
      <c r="G909" s="5">
        <f t="shared" si="228"/>
        <v>57.79719895833334</v>
      </c>
    </row>
    <row r="910" spans="2:7" x14ac:dyDescent="0.35">
      <c r="B910" s="26" t="s">
        <v>955</v>
      </c>
      <c r="C910" t="s">
        <v>852</v>
      </c>
      <c r="D910" s="27">
        <v>275</v>
      </c>
      <c r="E910" t="s">
        <v>21</v>
      </c>
      <c r="F910" s="19">
        <f t="shared" si="226"/>
        <v>1.2506770833333332</v>
      </c>
      <c r="G910" s="5">
        <f t="shared" si="228"/>
        <v>45.412084895833331</v>
      </c>
    </row>
    <row r="911" spans="2:7" x14ac:dyDescent="0.35">
      <c r="B911" s="26" t="s">
        <v>956</v>
      </c>
      <c r="C911" t="s">
        <v>852</v>
      </c>
      <c r="D911" s="27">
        <v>200</v>
      </c>
      <c r="E911" t="s">
        <v>21</v>
      </c>
      <c r="F911" s="19">
        <f t="shared" si="226"/>
        <v>0.9095833333333333</v>
      </c>
      <c r="G911" s="5">
        <f t="shared" si="228"/>
        <v>33.026970833333337</v>
      </c>
    </row>
    <row r="912" spans="2:7" x14ac:dyDescent="0.35">
      <c r="B912" s="26" t="s">
        <v>957</v>
      </c>
      <c r="C912" t="s">
        <v>852</v>
      </c>
      <c r="D912" s="27">
        <v>3500</v>
      </c>
      <c r="E912" t="s">
        <v>21</v>
      </c>
      <c r="F912" s="19">
        <f t="shared" si="226"/>
        <v>15.917708333333334</v>
      </c>
      <c r="G912" s="5">
        <f t="shared" si="228"/>
        <v>577.97198958333342</v>
      </c>
    </row>
    <row r="913" spans="2:7" x14ac:dyDescent="0.35">
      <c r="B913" s="26" t="s">
        <v>958</v>
      </c>
      <c r="C913" t="s">
        <v>852</v>
      </c>
      <c r="D913" s="27">
        <v>3000</v>
      </c>
      <c r="E913" t="s">
        <v>21</v>
      </c>
      <c r="F913" s="19">
        <f t="shared" si="226"/>
        <v>13.643749999999999</v>
      </c>
      <c r="G913" s="5">
        <f t="shared" si="228"/>
        <v>495.4045625</v>
      </c>
    </row>
    <row r="914" spans="2:7" x14ac:dyDescent="0.35">
      <c r="B914" s="26" t="s">
        <v>959</v>
      </c>
      <c r="C914" t="s">
        <v>852</v>
      </c>
      <c r="D914" s="27">
        <v>2500</v>
      </c>
      <c r="E914" t="s">
        <v>21</v>
      </c>
      <c r="F914" s="19">
        <f t="shared" si="226"/>
        <v>11.369791666666666</v>
      </c>
      <c r="G914" s="5">
        <f t="shared" si="228"/>
        <v>412.83713541666668</v>
      </c>
    </row>
    <row r="915" spans="2:7" x14ac:dyDescent="0.35">
      <c r="B915" s="26" t="s">
        <v>960</v>
      </c>
      <c r="C915" t="s">
        <v>852</v>
      </c>
      <c r="D915" s="27">
        <v>2250</v>
      </c>
      <c r="E915" t="s">
        <v>21</v>
      </c>
      <c r="F915" s="19">
        <f t="shared" si="226"/>
        <v>10.2328125</v>
      </c>
      <c r="G915" s="5">
        <f t="shared" si="228"/>
        <v>371.55342187500003</v>
      </c>
    </row>
    <row r="916" spans="2:7" x14ac:dyDescent="0.35">
      <c r="B916" s="26" t="s">
        <v>961</v>
      </c>
      <c r="C916" t="s">
        <v>852</v>
      </c>
      <c r="D916" s="27">
        <v>1750</v>
      </c>
      <c r="E916" t="s">
        <v>21</v>
      </c>
      <c r="F916" s="19">
        <f t="shared" si="226"/>
        <v>7.9588541666666668</v>
      </c>
      <c r="G916" s="5">
        <f t="shared" si="228"/>
        <v>288.98599479166671</v>
      </c>
    </row>
    <row r="917" spans="2:7" x14ac:dyDescent="0.35">
      <c r="B917" s="26" t="s">
        <v>966</v>
      </c>
      <c r="C917" t="s">
        <v>852</v>
      </c>
      <c r="D917" s="27">
        <v>3000</v>
      </c>
      <c r="E917" t="s">
        <v>21</v>
      </c>
      <c r="F917" s="19">
        <f t="shared" si="226"/>
        <v>13.643749999999999</v>
      </c>
      <c r="G917" s="5">
        <f t="shared" si="228"/>
        <v>495.4045625</v>
      </c>
    </row>
    <row r="918" spans="2:7" x14ac:dyDescent="0.35">
      <c r="B918" s="26" t="s">
        <v>962</v>
      </c>
      <c r="C918" t="s">
        <v>852</v>
      </c>
      <c r="D918" s="27">
        <v>2500</v>
      </c>
      <c r="E918" t="s">
        <v>21</v>
      </c>
      <c r="F918" s="19">
        <f t="shared" si="226"/>
        <v>11.369791666666666</v>
      </c>
      <c r="G918" s="5">
        <f t="shared" si="228"/>
        <v>412.83713541666668</v>
      </c>
    </row>
    <row r="919" spans="2:7" x14ac:dyDescent="0.35">
      <c r="B919" s="26" t="s">
        <v>963</v>
      </c>
      <c r="C919" t="s">
        <v>852</v>
      </c>
      <c r="D919" s="27">
        <v>2250</v>
      </c>
      <c r="E919" t="s">
        <v>21</v>
      </c>
      <c r="F919" s="19">
        <f t="shared" si="226"/>
        <v>10.2328125</v>
      </c>
      <c r="G919" s="5">
        <f t="shared" si="228"/>
        <v>371.55342187500003</v>
      </c>
    </row>
    <row r="920" spans="2:7" x14ac:dyDescent="0.35">
      <c r="B920" s="26" t="s">
        <v>964</v>
      </c>
      <c r="C920" t="s">
        <v>852</v>
      </c>
      <c r="D920" s="27">
        <v>2000</v>
      </c>
      <c r="E920" t="s">
        <v>21</v>
      </c>
      <c r="F920" s="19">
        <f t="shared" si="226"/>
        <v>9.0958333333333332</v>
      </c>
      <c r="G920" s="5">
        <f t="shared" si="228"/>
        <v>330.26970833333337</v>
      </c>
    </row>
    <row r="921" spans="2:7" x14ac:dyDescent="0.35">
      <c r="B921" s="26" t="s">
        <v>965</v>
      </c>
      <c r="C921" t="s">
        <v>852</v>
      </c>
      <c r="D921" s="27">
        <v>1500</v>
      </c>
      <c r="E921" t="s">
        <v>21</v>
      </c>
      <c r="F921" s="19">
        <f t="shared" si="226"/>
        <v>6.8218749999999995</v>
      </c>
      <c r="G921" s="5">
        <f t="shared" si="228"/>
        <v>247.70228125</v>
      </c>
    </row>
    <row r="922" spans="2:7" x14ac:dyDescent="0.35">
      <c r="B922" s="26" t="s">
        <v>967</v>
      </c>
      <c r="C922" t="s">
        <v>852</v>
      </c>
      <c r="D922" s="27">
        <v>2500</v>
      </c>
      <c r="E922" t="s">
        <v>21</v>
      </c>
      <c r="F922" s="19">
        <f t="shared" si="226"/>
        <v>11.369791666666666</v>
      </c>
      <c r="G922" s="5">
        <f t="shared" si="228"/>
        <v>412.83713541666668</v>
      </c>
    </row>
    <row r="923" spans="2:7" x14ac:dyDescent="0.35">
      <c r="B923" s="26" t="s">
        <v>968</v>
      </c>
      <c r="C923" t="s">
        <v>852</v>
      </c>
      <c r="D923" s="27">
        <v>2250</v>
      </c>
      <c r="E923" t="s">
        <v>21</v>
      </c>
      <c r="F923" s="19">
        <f t="shared" si="226"/>
        <v>10.2328125</v>
      </c>
      <c r="G923" s="5">
        <f t="shared" si="228"/>
        <v>371.55342187500003</v>
      </c>
    </row>
    <row r="924" spans="2:7" x14ac:dyDescent="0.35">
      <c r="B924" s="26" t="s">
        <v>969</v>
      </c>
      <c r="C924" t="s">
        <v>852</v>
      </c>
      <c r="D924" s="27">
        <v>2000</v>
      </c>
      <c r="E924" t="s">
        <v>21</v>
      </c>
      <c r="F924" s="19">
        <f t="shared" si="226"/>
        <v>9.0958333333333332</v>
      </c>
      <c r="G924" s="5">
        <f t="shared" si="228"/>
        <v>330.26970833333337</v>
      </c>
    </row>
    <row r="925" spans="2:7" x14ac:dyDescent="0.35">
      <c r="B925" s="26" t="s">
        <v>970</v>
      </c>
      <c r="C925" t="s">
        <v>852</v>
      </c>
      <c r="D925" s="27">
        <v>1750</v>
      </c>
      <c r="E925" t="s">
        <v>21</v>
      </c>
      <c r="F925" s="19">
        <f t="shared" si="226"/>
        <v>7.9588541666666668</v>
      </c>
      <c r="G925" s="5">
        <f t="shared" si="228"/>
        <v>288.98599479166671</v>
      </c>
    </row>
    <row r="926" spans="2:7" x14ac:dyDescent="0.35">
      <c r="B926" s="26" t="s">
        <v>971</v>
      </c>
      <c r="C926" t="s">
        <v>852</v>
      </c>
      <c r="D926" s="27">
        <v>1250</v>
      </c>
      <c r="E926" t="s">
        <v>21</v>
      </c>
      <c r="F926" s="19">
        <f t="shared" si="226"/>
        <v>5.684895833333333</v>
      </c>
      <c r="G926" s="5">
        <f t="shared" si="228"/>
        <v>206.41856770833334</v>
      </c>
    </row>
    <row r="927" spans="2:7" x14ac:dyDescent="0.35">
      <c r="B927" s="26" t="s">
        <v>972</v>
      </c>
      <c r="C927" t="s">
        <v>852</v>
      </c>
      <c r="D927" s="27">
        <v>1000</v>
      </c>
      <c r="E927" t="s">
        <v>21</v>
      </c>
      <c r="F927" s="19">
        <f t="shared" si="226"/>
        <v>4.5479166666666666</v>
      </c>
      <c r="G927" s="5">
        <f t="shared" si="228"/>
        <v>165.13485416666668</v>
      </c>
    </row>
    <row r="928" spans="2:7" x14ac:dyDescent="0.35">
      <c r="B928" s="26" t="s">
        <v>973</v>
      </c>
      <c r="C928" t="s">
        <v>852</v>
      </c>
      <c r="D928" s="27">
        <v>750</v>
      </c>
      <c r="E928" t="s">
        <v>21</v>
      </c>
      <c r="F928" s="19">
        <f t="shared" si="226"/>
        <v>3.4109374999999997</v>
      </c>
      <c r="G928" s="5">
        <f t="shared" si="228"/>
        <v>123.851140625</v>
      </c>
    </row>
    <row r="929" spans="2:7" x14ac:dyDescent="0.35">
      <c r="B929" s="26" t="s">
        <v>974</v>
      </c>
      <c r="C929" t="s">
        <v>852</v>
      </c>
      <c r="D929" s="27">
        <v>600</v>
      </c>
      <c r="E929" t="s">
        <v>21</v>
      </c>
      <c r="F929" s="19">
        <f t="shared" si="226"/>
        <v>2.7287499999999998</v>
      </c>
      <c r="G929" s="5">
        <f t="shared" si="228"/>
        <v>99.080912499999997</v>
      </c>
    </row>
    <row r="930" spans="2:7" x14ac:dyDescent="0.35">
      <c r="B930" s="26" t="s">
        <v>975</v>
      </c>
      <c r="C930" t="s">
        <v>852</v>
      </c>
      <c r="D930" s="27">
        <v>400</v>
      </c>
      <c r="E930" t="s">
        <v>21</v>
      </c>
      <c r="F930" s="19">
        <f t="shared" si="226"/>
        <v>1.8191666666666666</v>
      </c>
      <c r="G930" s="5">
        <f t="shared" si="228"/>
        <v>66.053941666666674</v>
      </c>
    </row>
    <row r="931" spans="2:7" x14ac:dyDescent="0.35">
      <c r="B931" s="26" t="s">
        <v>976</v>
      </c>
      <c r="C931" t="s">
        <v>852</v>
      </c>
      <c r="D931" s="27">
        <v>300</v>
      </c>
      <c r="E931" t="s">
        <v>21</v>
      </c>
      <c r="F931" s="19">
        <f t="shared" si="226"/>
        <v>1.3643749999999999</v>
      </c>
      <c r="G931" s="5">
        <f t="shared" si="228"/>
        <v>49.540456249999998</v>
      </c>
    </row>
    <row r="932" spans="2:7" x14ac:dyDescent="0.35">
      <c r="B932" s="26" t="s">
        <v>977</v>
      </c>
      <c r="C932" t="s">
        <v>852</v>
      </c>
      <c r="D932" s="27">
        <v>200</v>
      </c>
      <c r="E932" t="s">
        <v>21</v>
      </c>
      <c r="F932" s="19">
        <f t="shared" si="226"/>
        <v>0.9095833333333333</v>
      </c>
      <c r="G932" s="5">
        <f t="shared" si="228"/>
        <v>33.026970833333337</v>
      </c>
    </row>
    <row r="933" spans="2:7" x14ac:dyDescent="0.35">
      <c r="B933" s="26" t="s">
        <v>978</v>
      </c>
      <c r="C933" t="s">
        <v>852</v>
      </c>
      <c r="D933" s="27">
        <v>3500</v>
      </c>
      <c r="E933" t="s">
        <v>21</v>
      </c>
      <c r="F933" s="19">
        <f t="shared" si="226"/>
        <v>15.917708333333334</v>
      </c>
      <c r="G933" s="5">
        <f t="shared" si="228"/>
        <v>577.97198958333342</v>
      </c>
    </row>
    <row r="934" spans="2:7" x14ac:dyDescent="0.35">
      <c r="B934" s="26" t="s">
        <v>979</v>
      </c>
      <c r="C934" t="s">
        <v>852</v>
      </c>
      <c r="D934" s="27">
        <v>3000</v>
      </c>
      <c r="E934" t="s">
        <v>21</v>
      </c>
      <c r="F934" s="19">
        <f t="shared" si="226"/>
        <v>13.643749999999999</v>
      </c>
      <c r="G934" s="5">
        <f t="shared" si="228"/>
        <v>495.4045625</v>
      </c>
    </row>
    <row r="935" spans="2:7" x14ac:dyDescent="0.35">
      <c r="B935" s="26" t="s">
        <v>980</v>
      </c>
      <c r="C935" t="s">
        <v>852</v>
      </c>
      <c r="D935" s="27">
        <v>2500</v>
      </c>
      <c r="E935" t="s">
        <v>21</v>
      </c>
      <c r="F935" s="19">
        <f t="shared" si="226"/>
        <v>11.369791666666666</v>
      </c>
      <c r="G935" s="5">
        <f t="shared" si="228"/>
        <v>412.83713541666668</v>
      </c>
    </row>
    <row r="936" spans="2:7" x14ac:dyDescent="0.35">
      <c r="B936" s="26" t="s">
        <v>981</v>
      </c>
      <c r="C936" t="s">
        <v>852</v>
      </c>
      <c r="D936" s="27">
        <v>2250</v>
      </c>
      <c r="E936" t="s">
        <v>21</v>
      </c>
      <c r="F936" s="19">
        <f t="shared" si="226"/>
        <v>10.2328125</v>
      </c>
      <c r="G936" s="5">
        <f t="shared" si="228"/>
        <v>371.55342187500003</v>
      </c>
    </row>
    <row r="937" spans="2:7" x14ac:dyDescent="0.35">
      <c r="B937" s="26" t="s">
        <v>982</v>
      </c>
      <c r="C937" t="s">
        <v>852</v>
      </c>
      <c r="D937" s="27">
        <v>1750</v>
      </c>
      <c r="E937" t="s">
        <v>21</v>
      </c>
      <c r="F937" s="19">
        <f t="shared" si="226"/>
        <v>7.9588541666666668</v>
      </c>
      <c r="G937" s="5">
        <f t="shared" si="228"/>
        <v>288.98599479166671</v>
      </c>
    </row>
    <row r="938" spans="2:7" x14ac:dyDescent="0.35">
      <c r="B938" s="26" t="s">
        <v>985</v>
      </c>
      <c r="C938" t="s">
        <v>852</v>
      </c>
      <c r="D938" s="27">
        <v>3000</v>
      </c>
      <c r="E938" t="s">
        <v>21</v>
      </c>
      <c r="F938" s="19">
        <f t="shared" si="226"/>
        <v>13.643749999999999</v>
      </c>
      <c r="G938" s="5">
        <f t="shared" si="228"/>
        <v>495.4045625</v>
      </c>
    </row>
    <row r="939" spans="2:7" x14ac:dyDescent="0.35">
      <c r="B939" s="26" t="s">
        <v>983</v>
      </c>
      <c r="C939" t="s">
        <v>852</v>
      </c>
      <c r="D939" s="27">
        <v>2750</v>
      </c>
      <c r="E939" t="s">
        <v>21</v>
      </c>
      <c r="F939" s="19">
        <f t="shared" si="226"/>
        <v>12.506770833333334</v>
      </c>
      <c r="G939" s="5">
        <f t="shared" si="228"/>
        <v>454.1208489583334</v>
      </c>
    </row>
    <row r="940" spans="2:7" x14ac:dyDescent="0.35">
      <c r="B940" s="26" t="s">
        <v>984</v>
      </c>
      <c r="C940" t="s">
        <v>852</v>
      </c>
      <c r="D940" s="27">
        <v>2250</v>
      </c>
      <c r="E940" t="s">
        <v>21</v>
      </c>
      <c r="F940" s="19">
        <f t="shared" si="226"/>
        <v>10.2328125</v>
      </c>
      <c r="G940" s="5">
        <f t="shared" si="228"/>
        <v>371.55342187500003</v>
      </c>
    </row>
    <row r="941" spans="2:7" x14ac:dyDescent="0.35">
      <c r="B941" s="26" t="s">
        <v>986</v>
      </c>
      <c r="C941" t="s">
        <v>852</v>
      </c>
      <c r="D941" s="27">
        <v>1200</v>
      </c>
      <c r="E941" t="s">
        <v>21</v>
      </c>
      <c r="F941" s="19">
        <f t="shared" ref="F941:F943" si="229">+D941/72000*$C$1</f>
        <v>5.4574999999999996</v>
      </c>
      <c r="G941" s="5">
        <f t="shared" si="228"/>
        <v>198.16182499999999</v>
      </c>
    </row>
    <row r="942" spans="2:7" x14ac:dyDescent="0.35">
      <c r="B942" s="26" t="s">
        <v>989</v>
      </c>
      <c r="C942" t="s">
        <v>852</v>
      </c>
      <c r="D942" s="27">
        <v>2500</v>
      </c>
      <c r="E942" t="s">
        <v>21</v>
      </c>
      <c r="F942" s="19">
        <f t="shared" si="229"/>
        <v>11.369791666666666</v>
      </c>
      <c r="G942" s="5">
        <f t="shared" si="228"/>
        <v>412.83713541666668</v>
      </c>
    </row>
    <row r="943" spans="2:7" x14ac:dyDescent="0.35">
      <c r="B943" s="26" t="s">
        <v>987</v>
      </c>
      <c r="C943" t="s">
        <v>852</v>
      </c>
      <c r="D943" s="27">
        <v>1600</v>
      </c>
      <c r="E943" t="s">
        <v>21</v>
      </c>
      <c r="F943" s="19">
        <f t="shared" si="229"/>
        <v>7.2766666666666664</v>
      </c>
      <c r="G943" s="5">
        <f t="shared" si="228"/>
        <v>264.2157666666667</v>
      </c>
    </row>
    <row r="944" spans="2:7" x14ac:dyDescent="0.35">
      <c r="B944" s="26" t="s">
        <v>988</v>
      </c>
      <c r="C944" t="s">
        <v>852</v>
      </c>
      <c r="D944" s="27">
        <v>1250</v>
      </c>
      <c r="E944" t="s">
        <v>21</v>
      </c>
      <c r="F944" s="19">
        <f t="shared" ref="F944:F1053" si="230">+D944/72000*$C$1</f>
        <v>5.684895833333333</v>
      </c>
      <c r="G944" s="5">
        <f t="shared" si="228"/>
        <v>206.41856770833334</v>
      </c>
    </row>
    <row r="945" spans="2:7" x14ac:dyDescent="0.35">
      <c r="B945" s="26" t="s">
        <v>990</v>
      </c>
      <c r="C945" t="s">
        <v>852</v>
      </c>
      <c r="D945" s="27">
        <v>1000</v>
      </c>
      <c r="E945" t="s">
        <v>21</v>
      </c>
      <c r="F945" s="19">
        <f t="shared" si="230"/>
        <v>4.5479166666666666</v>
      </c>
      <c r="G945" s="5">
        <f t="shared" si="228"/>
        <v>165.13485416666668</v>
      </c>
    </row>
    <row r="946" spans="2:7" x14ac:dyDescent="0.35">
      <c r="B946" s="26" t="s">
        <v>991</v>
      </c>
      <c r="C946" t="s">
        <v>852</v>
      </c>
      <c r="D946" s="27">
        <v>800</v>
      </c>
      <c r="E946" t="s">
        <v>21</v>
      </c>
      <c r="F946" s="19">
        <f t="shared" si="230"/>
        <v>3.6383333333333332</v>
      </c>
      <c r="G946" s="5">
        <f t="shared" si="228"/>
        <v>132.10788333333335</v>
      </c>
    </row>
    <row r="947" spans="2:7" x14ac:dyDescent="0.35">
      <c r="B947" s="26" t="s">
        <v>992</v>
      </c>
      <c r="C947" t="s">
        <v>852</v>
      </c>
      <c r="D947" s="27">
        <v>600</v>
      </c>
      <c r="E947" t="s">
        <v>21</v>
      </c>
      <c r="F947" s="19">
        <f t="shared" si="230"/>
        <v>2.7287499999999998</v>
      </c>
      <c r="G947" s="5">
        <f t="shared" si="228"/>
        <v>99.080912499999997</v>
      </c>
    </row>
    <row r="948" spans="2:7" x14ac:dyDescent="0.35">
      <c r="B948" s="26" t="s">
        <v>993</v>
      </c>
      <c r="C948" t="s">
        <v>852</v>
      </c>
      <c r="D948" s="27">
        <v>400</v>
      </c>
      <c r="E948" t="s">
        <v>21</v>
      </c>
      <c r="F948" s="19">
        <f t="shared" si="230"/>
        <v>1.8191666666666666</v>
      </c>
      <c r="G948" s="5">
        <f t="shared" si="228"/>
        <v>66.053941666666674</v>
      </c>
    </row>
    <row r="949" spans="2:7" x14ac:dyDescent="0.35">
      <c r="B949" s="26" t="s">
        <v>994</v>
      </c>
      <c r="C949" t="s">
        <v>852</v>
      </c>
      <c r="D949" s="27">
        <v>300</v>
      </c>
      <c r="E949" t="s">
        <v>21</v>
      </c>
      <c r="F949" s="19">
        <f t="shared" si="230"/>
        <v>1.3643749999999999</v>
      </c>
      <c r="G949" s="5">
        <f t="shared" si="228"/>
        <v>49.540456249999998</v>
      </c>
    </row>
    <row r="950" spans="2:7" x14ac:dyDescent="0.35">
      <c r="B950" s="26" t="s">
        <v>995</v>
      </c>
      <c r="C950" t="s">
        <v>852</v>
      </c>
      <c r="D950" s="27">
        <v>200</v>
      </c>
      <c r="E950" t="s">
        <v>21</v>
      </c>
      <c r="F950" s="19">
        <f t="shared" si="230"/>
        <v>0.9095833333333333</v>
      </c>
      <c r="G950" s="5">
        <f t="shared" si="228"/>
        <v>33.026970833333337</v>
      </c>
    </row>
    <row r="951" spans="2:7" x14ac:dyDescent="0.35">
      <c r="B951" s="26" t="s">
        <v>996</v>
      </c>
      <c r="C951" t="s">
        <v>852</v>
      </c>
      <c r="D951" s="27">
        <v>1300</v>
      </c>
      <c r="E951" t="s">
        <v>21</v>
      </c>
      <c r="F951" s="19">
        <f t="shared" si="230"/>
        <v>5.9122916666666656</v>
      </c>
      <c r="G951" s="5">
        <f t="shared" si="228"/>
        <v>214.67531041666663</v>
      </c>
    </row>
    <row r="952" spans="2:7" x14ac:dyDescent="0.35">
      <c r="B952" s="26" t="s">
        <v>997</v>
      </c>
      <c r="C952" t="s">
        <v>852</v>
      </c>
      <c r="D952" s="27">
        <v>1000</v>
      </c>
      <c r="E952" t="s">
        <v>21</v>
      </c>
      <c r="F952" s="19">
        <f t="shared" si="230"/>
        <v>4.5479166666666666</v>
      </c>
      <c r="G952" s="5">
        <f t="shared" si="228"/>
        <v>165.13485416666668</v>
      </c>
    </row>
    <row r="953" spans="2:7" x14ac:dyDescent="0.35">
      <c r="B953" s="26" t="s">
        <v>998</v>
      </c>
      <c r="C953" t="s">
        <v>852</v>
      </c>
      <c r="D953" s="27">
        <v>800</v>
      </c>
      <c r="E953" t="s">
        <v>21</v>
      </c>
      <c r="F953" s="19">
        <f t="shared" si="230"/>
        <v>3.6383333333333332</v>
      </c>
      <c r="G953" s="5">
        <f t="shared" si="228"/>
        <v>132.10788333333335</v>
      </c>
    </row>
    <row r="954" spans="2:7" x14ac:dyDescent="0.35">
      <c r="B954" s="26" t="s">
        <v>999</v>
      </c>
      <c r="C954" t="s">
        <v>852</v>
      </c>
      <c r="D954" s="27">
        <v>600</v>
      </c>
      <c r="E954" t="s">
        <v>21</v>
      </c>
      <c r="F954" s="19">
        <f t="shared" si="230"/>
        <v>2.7287499999999998</v>
      </c>
      <c r="G954" s="5">
        <f t="shared" si="228"/>
        <v>99.080912499999997</v>
      </c>
    </row>
    <row r="955" spans="2:7" x14ac:dyDescent="0.35">
      <c r="B955" s="26" t="s">
        <v>1000</v>
      </c>
      <c r="C955" t="s">
        <v>852</v>
      </c>
      <c r="D955" s="27">
        <v>500</v>
      </c>
      <c r="E955" t="s">
        <v>21</v>
      </c>
      <c r="F955" s="19">
        <f t="shared" si="230"/>
        <v>2.2739583333333333</v>
      </c>
      <c r="G955" s="5">
        <f t="shared" si="228"/>
        <v>82.567427083333342</v>
      </c>
    </row>
    <row r="956" spans="2:7" x14ac:dyDescent="0.35">
      <c r="B956" s="26" t="s">
        <v>1005</v>
      </c>
      <c r="C956" t="s">
        <v>852</v>
      </c>
      <c r="D956" s="27">
        <v>1000</v>
      </c>
      <c r="E956" t="s">
        <v>21</v>
      </c>
      <c r="F956" s="19">
        <f t="shared" si="230"/>
        <v>4.5479166666666666</v>
      </c>
      <c r="G956" s="5">
        <f t="shared" si="228"/>
        <v>165.13485416666668</v>
      </c>
    </row>
    <row r="957" spans="2:7" x14ac:dyDescent="0.35">
      <c r="B957" s="26" t="s">
        <v>1001</v>
      </c>
      <c r="C957" t="s">
        <v>852</v>
      </c>
      <c r="D957" s="27">
        <v>750</v>
      </c>
      <c r="E957" t="s">
        <v>21</v>
      </c>
      <c r="F957" s="19">
        <f t="shared" si="230"/>
        <v>3.4109374999999997</v>
      </c>
      <c r="G957" s="5">
        <f t="shared" si="228"/>
        <v>123.851140625</v>
      </c>
    </row>
    <row r="958" spans="2:7" x14ac:dyDescent="0.35">
      <c r="B958" s="26" t="s">
        <v>1002</v>
      </c>
      <c r="C958" t="s">
        <v>852</v>
      </c>
      <c r="D958" s="27">
        <v>600</v>
      </c>
      <c r="E958" t="s">
        <v>21</v>
      </c>
      <c r="F958" s="19">
        <f t="shared" si="230"/>
        <v>2.7287499999999998</v>
      </c>
      <c r="G958" s="5">
        <f t="shared" si="228"/>
        <v>99.080912499999997</v>
      </c>
    </row>
    <row r="959" spans="2:7" x14ac:dyDescent="0.35">
      <c r="B959" s="26" t="s">
        <v>1003</v>
      </c>
      <c r="C959" t="s">
        <v>852</v>
      </c>
      <c r="D959" s="27">
        <v>500</v>
      </c>
      <c r="E959" t="s">
        <v>21</v>
      </c>
      <c r="F959" s="19">
        <f t="shared" si="230"/>
        <v>2.2739583333333333</v>
      </c>
      <c r="G959" s="5">
        <f t="shared" si="228"/>
        <v>82.567427083333342</v>
      </c>
    </row>
    <row r="960" spans="2:7" x14ac:dyDescent="0.35">
      <c r="B960" s="26" t="s">
        <v>1004</v>
      </c>
      <c r="C960" t="s">
        <v>852</v>
      </c>
      <c r="D960" s="27">
        <v>400</v>
      </c>
      <c r="E960" t="s">
        <v>21</v>
      </c>
      <c r="F960" s="19">
        <f t="shared" si="230"/>
        <v>1.8191666666666666</v>
      </c>
      <c r="G960" s="5">
        <f t="shared" si="228"/>
        <v>66.053941666666674</v>
      </c>
    </row>
    <row r="961" spans="2:7" x14ac:dyDescent="0.35">
      <c r="B961" s="26" t="s">
        <v>1006</v>
      </c>
      <c r="C961" t="s">
        <v>852</v>
      </c>
      <c r="D961" s="27">
        <v>700</v>
      </c>
      <c r="E961" t="s">
        <v>21</v>
      </c>
      <c r="F961" s="19">
        <f t="shared" si="230"/>
        <v>3.1835416666666667</v>
      </c>
      <c r="G961" s="5">
        <f t="shared" si="228"/>
        <v>115.59439791666668</v>
      </c>
    </row>
    <row r="962" spans="2:7" x14ac:dyDescent="0.35">
      <c r="B962" s="26" t="s">
        <v>1007</v>
      </c>
      <c r="C962" t="s">
        <v>852</v>
      </c>
      <c r="D962" s="27">
        <v>600</v>
      </c>
      <c r="E962" t="s">
        <v>21</v>
      </c>
      <c r="F962" s="19">
        <f t="shared" si="230"/>
        <v>2.7287499999999998</v>
      </c>
      <c r="G962" s="5">
        <f t="shared" si="228"/>
        <v>99.080912499999997</v>
      </c>
    </row>
    <row r="963" spans="2:7" x14ac:dyDescent="0.35">
      <c r="B963" s="26" t="s">
        <v>1008</v>
      </c>
      <c r="C963" t="s">
        <v>852</v>
      </c>
      <c r="D963" s="27">
        <v>500</v>
      </c>
      <c r="E963" t="s">
        <v>21</v>
      </c>
      <c r="F963" s="19">
        <f t="shared" si="230"/>
        <v>2.2739583333333333</v>
      </c>
      <c r="G963" s="5">
        <f t="shared" si="228"/>
        <v>82.567427083333342</v>
      </c>
    </row>
    <row r="964" spans="2:7" x14ac:dyDescent="0.35">
      <c r="B964" s="26" t="s">
        <v>1009</v>
      </c>
      <c r="C964" t="s">
        <v>852</v>
      </c>
      <c r="D964" s="27">
        <v>400</v>
      </c>
      <c r="E964" t="s">
        <v>21</v>
      </c>
      <c r="F964" s="19">
        <f t="shared" si="230"/>
        <v>1.8191666666666666</v>
      </c>
      <c r="G964" s="5">
        <f t="shared" si="228"/>
        <v>66.053941666666674</v>
      </c>
    </row>
    <row r="965" spans="2:7" x14ac:dyDescent="0.35">
      <c r="B965" s="26" t="s">
        <v>1010</v>
      </c>
      <c r="C965" t="s">
        <v>852</v>
      </c>
      <c r="D965" s="27">
        <v>300</v>
      </c>
      <c r="E965" t="s">
        <v>21</v>
      </c>
      <c r="F965" s="19">
        <f t="shared" si="230"/>
        <v>1.3643749999999999</v>
      </c>
      <c r="G965" s="5">
        <f t="shared" si="228"/>
        <v>49.540456249999998</v>
      </c>
    </row>
    <row r="966" spans="2:7" x14ac:dyDescent="0.35">
      <c r="B966" s="26" t="s">
        <v>1011</v>
      </c>
      <c r="C966" t="s">
        <v>852</v>
      </c>
      <c r="D966" s="27">
        <v>250</v>
      </c>
      <c r="E966" t="s">
        <v>21</v>
      </c>
      <c r="F966" s="19">
        <f t="shared" si="230"/>
        <v>1.1369791666666667</v>
      </c>
      <c r="G966" s="5">
        <f t="shared" si="228"/>
        <v>41.283713541666671</v>
      </c>
    </row>
    <row r="967" spans="2:7" x14ac:dyDescent="0.35">
      <c r="B967" s="26" t="s">
        <v>1012</v>
      </c>
      <c r="C967" t="s">
        <v>852</v>
      </c>
      <c r="D967" s="27">
        <v>200</v>
      </c>
      <c r="E967" t="s">
        <v>21</v>
      </c>
      <c r="F967" s="19">
        <f t="shared" si="230"/>
        <v>0.9095833333333333</v>
      </c>
      <c r="G967" s="5">
        <f t="shared" si="228"/>
        <v>33.026970833333337</v>
      </c>
    </row>
    <row r="968" spans="2:7" x14ac:dyDescent="0.35">
      <c r="B968" s="26" t="s">
        <v>1013</v>
      </c>
      <c r="C968" t="s">
        <v>852</v>
      </c>
      <c r="D968" s="27">
        <v>150</v>
      </c>
      <c r="E968" t="s">
        <v>21</v>
      </c>
      <c r="F968" s="19">
        <f t="shared" si="230"/>
        <v>0.68218749999999995</v>
      </c>
      <c r="G968" s="5">
        <f t="shared" si="228"/>
        <v>24.770228124999999</v>
      </c>
    </row>
    <row r="969" spans="2:7" x14ac:dyDescent="0.35">
      <c r="B969" s="26" t="s">
        <v>1014</v>
      </c>
      <c r="C969" t="s">
        <v>852</v>
      </c>
      <c r="D969" s="27">
        <v>120</v>
      </c>
      <c r="E969" t="s">
        <v>21</v>
      </c>
      <c r="F969" s="19">
        <f t="shared" si="230"/>
        <v>0.54575000000000007</v>
      </c>
      <c r="G969" s="5">
        <f t="shared" ref="G969:G1032" si="231">$G$1*F969</f>
        <v>19.816182500000004</v>
      </c>
    </row>
    <row r="970" spans="2:7" x14ac:dyDescent="0.35">
      <c r="B970" s="26" t="s">
        <v>1015</v>
      </c>
      <c r="C970" t="s">
        <v>852</v>
      </c>
      <c r="D970" s="27">
        <v>100</v>
      </c>
      <c r="E970" t="s">
        <v>21</v>
      </c>
      <c r="F970" s="19">
        <f t="shared" si="230"/>
        <v>0.45479166666666665</v>
      </c>
      <c r="G970" s="5">
        <f t="shared" si="231"/>
        <v>16.513485416666668</v>
      </c>
    </row>
    <row r="971" spans="2:7" x14ac:dyDescent="0.35">
      <c r="B971" s="26" t="s">
        <v>1016</v>
      </c>
      <c r="C971" t="s">
        <v>852</v>
      </c>
      <c r="D971" s="27">
        <v>80</v>
      </c>
      <c r="E971" t="s">
        <v>21</v>
      </c>
      <c r="F971" s="19">
        <f t="shared" si="230"/>
        <v>0.36383333333333334</v>
      </c>
      <c r="G971" s="5">
        <f t="shared" si="231"/>
        <v>13.210788333333335</v>
      </c>
    </row>
    <row r="972" spans="2:7" x14ac:dyDescent="0.35">
      <c r="B972" s="26" t="s">
        <v>1017</v>
      </c>
      <c r="C972" t="s">
        <v>852</v>
      </c>
      <c r="D972" s="27">
        <v>1500</v>
      </c>
      <c r="E972" t="s">
        <v>21</v>
      </c>
      <c r="F972" s="19">
        <f t="shared" si="230"/>
        <v>6.8218749999999995</v>
      </c>
      <c r="G972" s="5">
        <f t="shared" si="231"/>
        <v>247.70228125</v>
      </c>
    </row>
    <row r="973" spans="2:7" x14ac:dyDescent="0.35">
      <c r="B973" s="26" t="s">
        <v>1018</v>
      </c>
      <c r="C973" t="s">
        <v>852</v>
      </c>
      <c r="D973" s="27">
        <v>1200</v>
      </c>
      <c r="E973" t="s">
        <v>21</v>
      </c>
      <c r="F973" s="19">
        <f t="shared" si="230"/>
        <v>5.4574999999999996</v>
      </c>
      <c r="G973" s="5">
        <f t="shared" si="231"/>
        <v>198.16182499999999</v>
      </c>
    </row>
    <row r="974" spans="2:7" x14ac:dyDescent="0.35">
      <c r="B974" s="26" t="s">
        <v>1019</v>
      </c>
      <c r="C974" t="s">
        <v>852</v>
      </c>
      <c r="D974" s="27">
        <v>1200</v>
      </c>
      <c r="E974" t="s">
        <v>21</v>
      </c>
      <c r="F974" s="19">
        <f t="shared" si="230"/>
        <v>5.4574999999999996</v>
      </c>
      <c r="G974" s="5">
        <f t="shared" si="231"/>
        <v>198.16182499999999</v>
      </c>
    </row>
    <row r="975" spans="2:7" x14ac:dyDescent="0.35">
      <c r="B975" s="26" t="s">
        <v>1020</v>
      </c>
      <c r="C975" t="s">
        <v>852</v>
      </c>
      <c r="D975" s="27">
        <v>1000</v>
      </c>
      <c r="E975" t="s">
        <v>21</v>
      </c>
      <c r="F975" s="19">
        <f t="shared" si="230"/>
        <v>4.5479166666666666</v>
      </c>
      <c r="G975" s="5">
        <f t="shared" si="231"/>
        <v>165.13485416666668</v>
      </c>
    </row>
    <row r="976" spans="2:7" x14ac:dyDescent="0.35">
      <c r="B976" s="26" t="s">
        <v>1021</v>
      </c>
      <c r="C976" t="s">
        <v>852</v>
      </c>
      <c r="D976" s="27">
        <v>700</v>
      </c>
      <c r="E976" t="s">
        <v>21</v>
      </c>
      <c r="F976" s="19">
        <f t="shared" si="230"/>
        <v>3.1835416666666667</v>
      </c>
      <c r="G976" s="5">
        <f t="shared" si="231"/>
        <v>115.59439791666668</v>
      </c>
    </row>
    <row r="977" spans="2:7" x14ac:dyDescent="0.35">
      <c r="B977" s="26" t="s">
        <v>1022</v>
      </c>
      <c r="C977" t="s">
        <v>852</v>
      </c>
      <c r="D977" s="27">
        <v>600</v>
      </c>
      <c r="E977" t="s">
        <v>21</v>
      </c>
      <c r="F977" s="19">
        <f t="shared" si="230"/>
        <v>2.7287499999999998</v>
      </c>
      <c r="G977" s="5">
        <f t="shared" si="231"/>
        <v>99.080912499999997</v>
      </c>
    </row>
    <row r="978" spans="2:7" x14ac:dyDescent="0.35">
      <c r="B978" s="26" t="s">
        <v>1023</v>
      </c>
      <c r="C978" t="s">
        <v>852</v>
      </c>
      <c r="D978" s="27">
        <v>450</v>
      </c>
      <c r="E978" t="s">
        <v>21</v>
      </c>
      <c r="F978" s="19">
        <f t="shared" si="230"/>
        <v>2.0465624999999998</v>
      </c>
      <c r="G978" s="5">
        <f t="shared" si="231"/>
        <v>74.310684374999994</v>
      </c>
    </row>
    <row r="979" spans="2:7" x14ac:dyDescent="0.35">
      <c r="B979" s="26" t="s">
        <v>1024</v>
      </c>
      <c r="C979" t="s">
        <v>852</v>
      </c>
      <c r="D979" s="27">
        <v>300</v>
      </c>
      <c r="E979" t="s">
        <v>21</v>
      </c>
      <c r="F979" s="19">
        <f t="shared" si="230"/>
        <v>1.3643749999999999</v>
      </c>
      <c r="G979" s="5">
        <f t="shared" si="231"/>
        <v>49.540456249999998</v>
      </c>
    </row>
    <row r="980" spans="2:7" x14ac:dyDescent="0.35">
      <c r="B980" s="26" t="s">
        <v>1025</v>
      </c>
      <c r="C980" t="s">
        <v>852</v>
      </c>
      <c r="D980" s="27">
        <v>1500</v>
      </c>
      <c r="E980" t="s">
        <v>21</v>
      </c>
      <c r="F980" s="19">
        <f t="shared" si="230"/>
        <v>6.8218749999999995</v>
      </c>
      <c r="G980" s="5">
        <f t="shared" si="231"/>
        <v>247.70228125</v>
      </c>
    </row>
    <row r="981" spans="2:7" x14ac:dyDescent="0.35">
      <c r="B981" s="26" t="s">
        <v>1026</v>
      </c>
      <c r="C981" t="s">
        <v>852</v>
      </c>
      <c r="D981" s="27">
        <v>1200</v>
      </c>
      <c r="E981" t="s">
        <v>21</v>
      </c>
      <c r="F981" s="19">
        <f t="shared" si="230"/>
        <v>5.4574999999999996</v>
      </c>
      <c r="G981" s="5">
        <f t="shared" si="231"/>
        <v>198.16182499999999</v>
      </c>
    </row>
    <row r="982" spans="2:7" x14ac:dyDescent="0.35">
      <c r="B982" s="26" t="s">
        <v>1027</v>
      </c>
      <c r="C982" t="s">
        <v>852</v>
      </c>
      <c r="D982" s="27">
        <v>800</v>
      </c>
      <c r="E982" t="s">
        <v>21</v>
      </c>
      <c r="F982" s="19">
        <f t="shared" si="230"/>
        <v>3.6383333333333332</v>
      </c>
      <c r="G982" s="5">
        <f t="shared" si="231"/>
        <v>132.10788333333335</v>
      </c>
    </row>
    <row r="983" spans="2:7" x14ac:dyDescent="0.35">
      <c r="B983" s="26" t="s">
        <v>1028</v>
      </c>
      <c r="C983" t="s">
        <v>852</v>
      </c>
      <c r="D983" s="27">
        <v>500</v>
      </c>
      <c r="E983" t="s">
        <v>21</v>
      </c>
      <c r="F983" s="19">
        <f t="shared" si="230"/>
        <v>2.2739583333333333</v>
      </c>
      <c r="G983" s="5">
        <f t="shared" si="231"/>
        <v>82.567427083333342</v>
      </c>
    </row>
    <row r="984" spans="2:7" x14ac:dyDescent="0.35">
      <c r="B984" s="26" t="s">
        <v>1029</v>
      </c>
      <c r="C984" t="s">
        <v>852</v>
      </c>
      <c r="D984" s="27">
        <v>450</v>
      </c>
      <c r="E984" t="s">
        <v>21</v>
      </c>
      <c r="F984" s="19">
        <f t="shared" si="230"/>
        <v>2.0465624999999998</v>
      </c>
      <c r="G984" s="5">
        <f t="shared" si="231"/>
        <v>74.310684374999994</v>
      </c>
    </row>
    <row r="985" spans="2:7" x14ac:dyDescent="0.35">
      <c r="B985" s="26" t="s">
        <v>1030</v>
      </c>
      <c r="C985" t="s">
        <v>852</v>
      </c>
      <c r="D985" s="27">
        <v>300</v>
      </c>
      <c r="E985" t="s">
        <v>21</v>
      </c>
      <c r="F985" s="19">
        <f t="shared" si="230"/>
        <v>1.3643749999999999</v>
      </c>
      <c r="G985" s="5">
        <f t="shared" si="231"/>
        <v>49.540456249999998</v>
      </c>
    </row>
    <row r="986" spans="2:7" x14ac:dyDescent="0.35">
      <c r="B986" s="26" t="s">
        <v>1031</v>
      </c>
      <c r="C986" t="s">
        <v>852</v>
      </c>
      <c r="D986" s="27">
        <v>250</v>
      </c>
      <c r="E986" t="s">
        <v>21</v>
      </c>
      <c r="F986" s="19">
        <f t="shared" si="230"/>
        <v>1.1369791666666667</v>
      </c>
      <c r="G986" s="5">
        <f t="shared" si="231"/>
        <v>41.283713541666671</v>
      </c>
    </row>
    <row r="987" spans="2:7" x14ac:dyDescent="0.35">
      <c r="B987" s="26" t="s">
        <v>1032</v>
      </c>
      <c r="C987" t="s">
        <v>852</v>
      </c>
      <c r="D987" s="27">
        <v>200</v>
      </c>
      <c r="E987" t="s">
        <v>21</v>
      </c>
      <c r="F987" s="19">
        <f t="shared" si="230"/>
        <v>0.9095833333333333</v>
      </c>
      <c r="G987" s="5">
        <f t="shared" si="231"/>
        <v>33.026970833333337</v>
      </c>
    </row>
    <row r="988" spans="2:7" x14ac:dyDescent="0.35">
      <c r="B988" s="26" t="s">
        <v>1033</v>
      </c>
      <c r="C988" t="s">
        <v>852</v>
      </c>
      <c r="D988" s="27">
        <v>150</v>
      </c>
      <c r="E988" t="s">
        <v>21</v>
      </c>
      <c r="F988" s="19">
        <f t="shared" si="230"/>
        <v>0.68218749999999995</v>
      </c>
      <c r="G988" s="5">
        <f t="shared" si="231"/>
        <v>24.770228124999999</v>
      </c>
    </row>
    <row r="989" spans="2:7" x14ac:dyDescent="0.35">
      <c r="B989" s="26" t="s">
        <v>1034</v>
      </c>
      <c r="C989" t="s">
        <v>852</v>
      </c>
      <c r="D989" s="27">
        <v>8000</v>
      </c>
      <c r="E989" t="s">
        <v>21</v>
      </c>
      <c r="F989" s="19">
        <f t="shared" si="230"/>
        <v>36.383333333333333</v>
      </c>
      <c r="G989" s="5">
        <f t="shared" si="231"/>
        <v>1321.0788333333335</v>
      </c>
    </row>
    <row r="990" spans="2:7" x14ac:dyDescent="0.35">
      <c r="B990" s="26" t="s">
        <v>1035</v>
      </c>
      <c r="C990" t="s">
        <v>852</v>
      </c>
      <c r="D990" s="27">
        <v>7500</v>
      </c>
      <c r="E990" t="s">
        <v>21</v>
      </c>
      <c r="F990" s="19">
        <f t="shared" si="230"/>
        <v>34.109375</v>
      </c>
      <c r="G990" s="5">
        <f t="shared" si="231"/>
        <v>1238.5114062500002</v>
      </c>
    </row>
    <row r="991" spans="2:7" x14ac:dyDescent="0.35">
      <c r="B991" s="26" t="s">
        <v>1036</v>
      </c>
      <c r="C991" t="s">
        <v>1037</v>
      </c>
      <c r="D991" s="27">
        <v>9000</v>
      </c>
      <c r="E991" t="s">
        <v>21</v>
      </c>
      <c r="F991" s="19">
        <f t="shared" si="230"/>
        <v>40.931249999999999</v>
      </c>
      <c r="G991" s="5">
        <f t="shared" si="231"/>
        <v>1486.2136875000001</v>
      </c>
    </row>
    <row r="992" spans="2:7" x14ac:dyDescent="0.35">
      <c r="B992" s="26" t="s">
        <v>1039</v>
      </c>
      <c r="C992" t="s">
        <v>1037</v>
      </c>
      <c r="D992" s="27">
        <v>5200</v>
      </c>
      <c r="E992" t="s">
        <v>21</v>
      </c>
      <c r="F992" s="19">
        <f t="shared" si="230"/>
        <v>23.649166666666662</v>
      </c>
      <c r="G992" s="5">
        <f t="shared" si="231"/>
        <v>858.70124166666653</v>
      </c>
    </row>
    <row r="993" spans="2:7" x14ac:dyDescent="0.35">
      <c r="B993" s="26" t="s">
        <v>1038</v>
      </c>
      <c r="C993" t="s">
        <v>1037</v>
      </c>
      <c r="D993" s="27">
        <v>4500</v>
      </c>
      <c r="E993" t="s">
        <v>21</v>
      </c>
      <c r="F993" s="19">
        <f t="shared" si="230"/>
        <v>20.465624999999999</v>
      </c>
      <c r="G993" s="5">
        <f t="shared" si="231"/>
        <v>743.10684375000005</v>
      </c>
    </row>
    <row r="994" spans="2:7" x14ac:dyDescent="0.35">
      <c r="B994" s="26" t="s">
        <v>1040</v>
      </c>
      <c r="C994" t="s">
        <v>1037</v>
      </c>
      <c r="D994" s="27">
        <v>3000</v>
      </c>
      <c r="E994" t="s">
        <v>21</v>
      </c>
      <c r="F994" s="19">
        <f t="shared" si="230"/>
        <v>13.643749999999999</v>
      </c>
      <c r="G994" s="5">
        <f t="shared" si="231"/>
        <v>495.4045625</v>
      </c>
    </row>
    <row r="995" spans="2:7" x14ac:dyDescent="0.35">
      <c r="B995" s="26" t="s">
        <v>1041</v>
      </c>
      <c r="C995" t="s">
        <v>1037</v>
      </c>
      <c r="D995" s="27">
        <v>2500</v>
      </c>
      <c r="E995" t="s">
        <v>21</v>
      </c>
      <c r="F995" s="19">
        <f t="shared" si="230"/>
        <v>11.369791666666666</v>
      </c>
      <c r="G995" s="5">
        <f t="shared" si="231"/>
        <v>412.83713541666668</v>
      </c>
    </row>
    <row r="996" spans="2:7" x14ac:dyDescent="0.35">
      <c r="B996" s="26" t="s">
        <v>1042</v>
      </c>
      <c r="C996" t="s">
        <v>1037</v>
      </c>
      <c r="D996" s="27">
        <v>1750</v>
      </c>
      <c r="E996" t="s">
        <v>21</v>
      </c>
      <c r="F996" s="19">
        <f t="shared" si="230"/>
        <v>7.9588541666666668</v>
      </c>
      <c r="G996" s="5">
        <f t="shared" si="231"/>
        <v>288.98599479166671</v>
      </c>
    </row>
    <row r="997" spans="2:7" x14ac:dyDescent="0.35">
      <c r="B997" s="26" t="s">
        <v>1043</v>
      </c>
      <c r="C997" t="s">
        <v>1037</v>
      </c>
      <c r="D997" s="27">
        <v>1400</v>
      </c>
      <c r="E997" t="s">
        <v>21</v>
      </c>
      <c r="F997" s="19">
        <f t="shared" si="230"/>
        <v>6.3670833333333334</v>
      </c>
      <c r="G997" s="5">
        <f t="shared" si="231"/>
        <v>231.18879583333336</v>
      </c>
    </row>
    <row r="998" spans="2:7" x14ac:dyDescent="0.35">
      <c r="B998" s="26" t="s">
        <v>1044</v>
      </c>
      <c r="C998" t="s">
        <v>1037</v>
      </c>
      <c r="D998" s="27">
        <v>1000</v>
      </c>
      <c r="E998" t="s">
        <v>21</v>
      </c>
      <c r="F998" s="19">
        <f t="shared" si="230"/>
        <v>4.5479166666666666</v>
      </c>
      <c r="G998" s="5">
        <f t="shared" si="231"/>
        <v>165.13485416666668</v>
      </c>
    </row>
    <row r="999" spans="2:7" x14ac:dyDescent="0.35">
      <c r="B999" s="26" t="s">
        <v>1045</v>
      </c>
      <c r="C999" t="s">
        <v>1037</v>
      </c>
      <c r="D999" s="27">
        <v>800</v>
      </c>
      <c r="E999" t="s">
        <v>21</v>
      </c>
      <c r="F999" s="19">
        <f t="shared" si="230"/>
        <v>3.6383333333333332</v>
      </c>
      <c r="G999" s="5">
        <f t="shared" si="231"/>
        <v>132.10788333333335</v>
      </c>
    </row>
    <row r="1000" spans="2:7" x14ac:dyDescent="0.35">
      <c r="B1000" s="26" t="s">
        <v>1046</v>
      </c>
      <c r="C1000" t="s">
        <v>1037</v>
      </c>
      <c r="D1000" s="27">
        <v>1500</v>
      </c>
      <c r="E1000" t="s">
        <v>21</v>
      </c>
      <c r="F1000" s="19">
        <f t="shared" si="230"/>
        <v>6.8218749999999995</v>
      </c>
      <c r="G1000" s="5">
        <f t="shared" si="231"/>
        <v>247.70228125</v>
      </c>
    </row>
    <row r="1001" spans="2:7" x14ac:dyDescent="0.35">
      <c r="B1001" s="26" t="s">
        <v>1047</v>
      </c>
      <c r="C1001" t="s">
        <v>1037</v>
      </c>
      <c r="D1001" s="27">
        <v>1250</v>
      </c>
      <c r="E1001" t="s">
        <v>21</v>
      </c>
      <c r="F1001" s="19">
        <f t="shared" si="230"/>
        <v>5.684895833333333</v>
      </c>
      <c r="G1001" s="5">
        <f t="shared" si="231"/>
        <v>206.41856770833334</v>
      </c>
    </row>
    <row r="1002" spans="2:7" x14ac:dyDescent="0.35">
      <c r="B1002" s="26" t="s">
        <v>1048</v>
      </c>
      <c r="C1002" t="s">
        <v>1037</v>
      </c>
      <c r="D1002" s="27">
        <v>1200</v>
      </c>
      <c r="E1002" t="s">
        <v>21</v>
      </c>
      <c r="F1002" s="19">
        <f t="shared" si="230"/>
        <v>5.4574999999999996</v>
      </c>
      <c r="G1002" s="5">
        <f t="shared" si="231"/>
        <v>198.16182499999999</v>
      </c>
    </row>
    <row r="1003" spans="2:7" x14ac:dyDescent="0.35">
      <c r="B1003" s="26" t="s">
        <v>1049</v>
      </c>
      <c r="C1003" t="s">
        <v>1037</v>
      </c>
      <c r="D1003" s="27">
        <v>750</v>
      </c>
      <c r="E1003" t="s">
        <v>21</v>
      </c>
      <c r="F1003" s="19">
        <f t="shared" si="230"/>
        <v>3.4109374999999997</v>
      </c>
      <c r="G1003" s="5">
        <f t="shared" si="231"/>
        <v>123.851140625</v>
      </c>
    </row>
    <row r="1004" spans="2:7" x14ac:dyDescent="0.35">
      <c r="B1004" s="26" t="s">
        <v>1050</v>
      </c>
      <c r="C1004" t="s">
        <v>1037</v>
      </c>
      <c r="D1004" s="27">
        <v>500</v>
      </c>
      <c r="E1004" t="s">
        <v>21</v>
      </c>
      <c r="F1004" s="19">
        <f t="shared" si="230"/>
        <v>2.2739583333333333</v>
      </c>
      <c r="G1004" s="5">
        <f t="shared" si="231"/>
        <v>82.567427083333342</v>
      </c>
    </row>
    <row r="1005" spans="2:7" x14ac:dyDescent="0.35">
      <c r="B1005" s="26" t="s">
        <v>1051</v>
      </c>
      <c r="C1005" t="s">
        <v>1037</v>
      </c>
      <c r="D1005" s="27">
        <v>400</v>
      </c>
      <c r="E1005" t="s">
        <v>21</v>
      </c>
      <c r="F1005" s="19">
        <f t="shared" si="230"/>
        <v>1.8191666666666666</v>
      </c>
      <c r="G1005" s="5">
        <f t="shared" si="231"/>
        <v>66.053941666666674</v>
      </c>
    </row>
    <row r="1006" spans="2:7" x14ac:dyDescent="0.35">
      <c r="B1006" s="26" t="s">
        <v>1052</v>
      </c>
      <c r="C1006" t="s">
        <v>1037</v>
      </c>
      <c r="D1006" s="27">
        <v>300</v>
      </c>
      <c r="E1006" t="s">
        <v>21</v>
      </c>
      <c r="F1006" s="19">
        <f t="shared" si="230"/>
        <v>1.3643749999999999</v>
      </c>
      <c r="G1006" s="5">
        <f t="shared" si="231"/>
        <v>49.540456249999998</v>
      </c>
    </row>
    <row r="1007" spans="2:7" x14ac:dyDescent="0.35">
      <c r="B1007" s="26" t="s">
        <v>1053</v>
      </c>
      <c r="C1007" t="s">
        <v>1037</v>
      </c>
      <c r="D1007" s="27">
        <v>200</v>
      </c>
      <c r="E1007" t="s">
        <v>21</v>
      </c>
      <c r="F1007" s="19">
        <f t="shared" si="230"/>
        <v>0.9095833333333333</v>
      </c>
      <c r="G1007" s="5">
        <f t="shared" si="231"/>
        <v>33.026970833333337</v>
      </c>
    </row>
    <row r="1008" spans="2:7" x14ac:dyDescent="0.35">
      <c r="B1008" s="26" t="s">
        <v>1054</v>
      </c>
      <c r="C1008" t="s">
        <v>1037</v>
      </c>
      <c r="D1008" s="27">
        <v>150</v>
      </c>
      <c r="E1008" t="s">
        <v>21</v>
      </c>
      <c r="F1008" s="19">
        <f t="shared" si="230"/>
        <v>0.68218749999999995</v>
      </c>
      <c r="G1008" s="5">
        <f t="shared" si="231"/>
        <v>24.770228124999999</v>
      </c>
    </row>
    <row r="1009" spans="2:7" x14ac:dyDescent="0.35">
      <c r="B1009" s="26" t="s">
        <v>1055</v>
      </c>
      <c r="C1009" t="s">
        <v>1037</v>
      </c>
      <c r="D1009" s="27">
        <v>2750</v>
      </c>
      <c r="E1009" t="s">
        <v>21</v>
      </c>
      <c r="F1009" s="19">
        <f t="shared" si="230"/>
        <v>12.506770833333334</v>
      </c>
      <c r="G1009" s="5">
        <f t="shared" si="231"/>
        <v>454.1208489583334</v>
      </c>
    </row>
    <row r="1010" spans="2:7" x14ac:dyDescent="0.35">
      <c r="B1010" s="26" t="s">
        <v>1056</v>
      </c>
      <c r="C1010" t="s">
        <v>1037</v>
      </c>
      <c r="D1010" s="27">
        <v>1750</v>
      </c>
      <c r="E1010" t="s">
        <v>21</v>
      </c>
      <c r="F1010" s="19">
        <f t="shared" si="230"/>
        <v>7.9588541666666668</v>
      </c>
      <c r="G1010" s="5">
        <f t="shared" si="231"/>
        <v>288.98599479166671</v>
      </c>
    </row>
    <row r="1011" spans="2:7" x14ac:dyDescent="0.35">
      <c r="B1011" s="26" t="s">
        <v>1057</v>
      </c>
      <c r="C1011" t="s">
        <v>1037</v>
      </c>
      <c r="D1011" s="27">
        <v>1250</v>
      </c>
      <c r="E1011" t="s">
        <v>21</v>
      </c>
      <c r="F1011" s="19">
        <f t="shared" si="230"/>
        <v>5.684895833333333</v>
      </c>
      <c r="G1011" s="5">
        <f t="shared" si="231"/>
        <v>206.41856770833334</v>
      </c>
    </row>
    <row r="1012" spans="2:7" x14ac:dyDescent="0.35">
      <c r="B1012" s="26" t="s">
        <v>1058</v>
      </c>
      <c r="C1012" t="s">
        <v>1037</v>
      </c>
      <c r="D1012" s="27">
        <v>800</v>
      </c>
      <c r="E1012" t="s">
        <v>21</v>
      </c>
      <c r="F1012" s="19">
        <f t="shared" si="230"/>
        <v>3.6383333333333332</v>
      </c>
      <c r="G1012" s="5">
        <f t="shared" si="231"/>
        <v>132.10788333333335</v>
      </c>
    </row>
    <row r="1013" spans="2:7" x14ac:dyDescent="0.35">
      <c r="B1013" s="26" t="s">
        <v>1059</v>
      </c>
      <c r="C1013" t="s">
        <v>1037</v>
      </c>
      <c r="D1013" s="27">
        <v>600</v>
      </c>
      <c r="E1013" t="s">
        <v>21</v>
      </c>
      <c r="F1013" s="19">
        <f t="shared" si="230"/>
        <v>2.7287499999999998</v>
      </c>
      <c r="G1013" s="5">
        <f t="shared" si="231"/>
        <v>99.080912499999997</v>
      </c>
    </row>
    <row r="1014" spans="2:7" x14ac:dyDescent="0.35">
      <c r="B1014" s="26" t="s">
        <v>1060</v>
      </c>
      <c r="C1014" t="s">
        <v>1037</v>
      </c>
      <c r="D1014" s="27">
        <v>500</v>
      </c>
      <c r="E1014" t="s">
        <v>21</v>
      </c>
      <c r="F1014" s="19">
        <f t="shared" si="230"/>
        <v>2.2739583333333333</v>
      </c>
      <c r="G1014" s="5">
        <f t="shared" si="231"/>
        <v>82.567427083333342</v>
      </c>
    </row>
    <row r="1015" spans="2:7" x14ac:dyDescent="0.35">
      <c r="B1015" s="26" t="s">
        <v>1061</v>
      </c>
      <c r="C1015" t="s">
        <v>1037</v>
      </c>
      <c r="D1015" s="27">
        <v>400</v>
      </c>
      <c r="E1015" t="s">
        <v>21</v>
      </c>
      <c r="F1015" s="19">
        <f t="shared" si="230"/>
        <v>1.8191666666666666</v>
      </c>
      <c r="G1015" s="5">
        <f t="shared" si="231"/>
        <v>66.053941666666674</v>
      </c>
    </row>
    <row r="1016" spans="2:7" x14ac:dyDescent="0.35">
      <c r="B1016" s="26" t="s">
        <v>1062</v>
      </c>
      <c r="C1016" t="s">
        <v>1037</v>
      </c>
      <c r="D1016" s="27">
        <v>350</v>
      </c>
      <c r="E1016" t="s">
        <v>21</v>
      </c>
      <c r="F1016" s="19">
        <f t="shared" si="230"/>
        <v>1.5917708333333334</v>
      </c>
      <c r="G1016" s="5">
        <f t="shared" si="231"/>
        <v>57.79719895833334</v>
      </c>
    </row>
    <row r="1017" spans="2:7" x14ac:dyDescent="0.35">
      <c r="B1017" s="26" t="s">
        <v>1063</v>
      </c>
      <c r="C1017" t="s">
        <v>1037</v>
      </c>
      <c r="D1017" s="27">
        <v>300</v>
      </c>
      <c r="E1017" t="s">
        <v>21</v>
      </c>
      <c r="F1017" s="19">
        <f t="shared" si="230"/>
        <v>1.3643749999999999</v>
      </c>
      <c r="G1017" s="5">
        <f t="shared" si="231"/>
        <v>49.540456249999998</v>
      </c>
    </row>
    <row r="1018" spans="2:7" x14ac:dyDescent="0.35">
      <c r="B1018" s="26" t="s">
        <v>1064</v>
      </c>
      <c r="C1018" t="s">
        <v>1037</v>
      </c>
      <c r="D1018" s="27">
        <v>250</v>
      </c>
      <c r="E1018" t="s">
        <v>21</v>
      </c>
      <c r="F1018" s="19">
        <f t="shared" si="230"/>
        <v>1.1369791666666667</v>
      </c>
      <c r="G1018" s="5">
        <f t="shared" si="231"/>
        <v>41.283713541666671</v>
      </c>
    </row>
    <row r="1019" spans="2:7" x14ac:dyDescent="0.35">
      <c r="B1019" s="26" t="s">
        <v>1065</v>
      </c>
      <c r="C1019" t="s">
        <v>91</v>
      </c>
      <c r="D1019" s="27">
        <v>100</v>
      </c>
      <c r="E1019" t="s">
        <v>21</v>
      </c>
      <c r="F1019" s="19">
        <f t="shared" si="230"/>
        <v>0.45479166666666665</v>
      </c>
      <c r="G1019" s="5">
        <f t="shared" si="231"/>
        <v>16.513485416666668</v>
      </c>
    </row>
    <row r="1020" spans="2:7" x14ac:dyDescent="0.35">
      <c r="B1020" s="26" t="s">
        <v>1066</v>
      </c>
      <c r="C1020" t="s">
        <v>1037</v>
      </c>
      <c r="D1020" s="27">
        <v>2500</v>
      </c>
      <c r="E1020" t="s">
        <v>21</v>
      </c>
      <c r="F1020" s="19">
        <f t="shared" si="230"/>
        <v>11.369791666666666</v>
      </c>
      <c r="G1020" s="5">
        <f t="shared" si="231"/>
        <v>412.83713541666668</v>
      </c>
    </row>
    <row r="1021" spans="2:7" x14ac:dyDescent="0.35">
      <c r="B1021" s="26" t="s">
        <v>1067</v>
      </c>
      <c r="C1021" t="s">
        <v>1037</v>
      </c>
      <c r="D1021" s="27">
        <v>2000</v>
      </c>
      <c r="E1021" t="s">
        <v>21</v>
      </c>
      <c r="F1021" s="19">
        <f t="shared" si="230"/>
        <v>9.0958333333333332</v>
      </c>
      <c r="G1021" s="5">
        <f t="shared" si="231"/>
        <v>330.26970833333337</v>
      </c>
    </row>
    <row r="1022" spans="2:7" x14ac:dyDescent="0.35">
      <c r="B1022" s="26" t="s">
        <v>1068</v>
      </c>
      <c r="C1022" t="s">
        <v>1037</v>
      </c>
      <c r="D1022" s="27">
        <v>820</v>
      </c>
      <c r="E1022" t="s">
        <v>21</v>
      </c>
      <c r="F1022" s="19">
        <f t="shared" si="230"/>
        <v>3.7292916666666667</v>
      </c>
      <c r="G1022" s="5">
        <f t="shared" si="231"/>
        <v>135.41058041666668</v>
      </c>
    </row>
    <row r="1023" spans="2:7" x14ac:dyDescent="0.35">
      <c r="B1023" s="26" t="s">
        <v>1069</v>
      </c>
      <c r="C1023" t="s">
        <v>1071</v>
      </c>
      <c r="D1023" s="27">
        <v>1800</v>
      </c>
      <c r="E1023" t="s">
        <v>21</v>
      </c>
      <c r="F1023" s="19">
        <f t="shared" si="230"/>
        <v>8.1862499999999994</v>
      </c>
      <c r="G1023" s="5">
        <f t="shared" si="231"/>
        <v>297.24273749999998</v>
      </c>
    </row>
    <row r="1024" spans="2:7" x14ac:dyDescent="0.35">
      <c r="B1024" s="26" t="s">
        <v>1070</v>
      </c>
      <c r="C1024" t="s">
        <v>1071</v>
      </c>
      <c r="D1024" s="27">
        <v>1200</v>
      </c>
      <c r="E1024" t="s">
        <v>21</v>
      </c>
      <c r="F1024" s="19">
        <f t="shared" si="230"/>
        <v>5.4574999999999996</v>
      </c>
      <c r="G1024" s="5">
        <f t="shared" si="231"/>
        <v>198.16182499999999</v>
      </c>
    </row>
    <row r="1025" spans="2:7" x14ac:dyDescent="0.35">
      <c r="B1025" s="26" t="s">
        <v>1072</v>
      </c>
      <c r="C1025" t="s">
        <v>1071</v>
      </c>
      <c r="D1025" s="27">
        <v>250</v>
      </c>
      <c r="E1025" t="s">
        <v>21</v>
      </c>
      <c r="F1025" s="19">
        <f t="shared" si="230"/>
        <v>1.1369791666666667</v>
      </c>
      <c r="G1025" s="5">
        <f t="shared" si="231"/>
        <v>41.283713541666671</v>
      </c>
    </row>
    <row r="1026" spans="2:7" x14ac:dyDescent="0.35">
      <c r="B1026" s="26" t="s">
        <v>1073</v>
      </c>
      <c r="C1026" t="s">
        <v>1074</v>
      </c>
      <c r="D1026" s="27">
        <v>120</v>
      </c>
      <c r="E1026" t="s">
        <v>21</v>
      </c>
      <c r="F1026" s="19">
        <f t="shared" si="230"/>
        <v>0.54575000000000007</v>
      </c>
      <c r="G1026" s="5">
        <f t="shared" si="231"/>
        <v>19.816182500000004</v>
      </c>
    </row>
    <row r="1027" spans="2:7" x14ac:dyDescent="0.35">
      <c r="B1027" t="s">
        <v>1075</v>
      </c>
      <c r="C1027" t="s">
        <v>1074</v>
      </c>
      <c r="D1027" s="27">
        <v>175</v>
      </c>
      <c r="E1027" t="s">
        <v>21</v>
      </c>
      <c r="F1027" s="19">
        <f t="shared" si="230"/>
        <v>0.79588541666666668</v>
      </c>
      <c r="G1027" s="5">
        <f t="shared" si="231"/>
        <v>28.89859947916667</v>
      </c>
    </row>
    <row r="1028" spans="2:7" x14ac:dyDescent="0.35">
      <c r="B1028" s="26" t="s">
        <v>1077</v>
      </c>
      <c r="C1028" t="s">
        <v>1037</v>
      </c>
      <c r="D1028" s="27">
        <v>32000</v>
      </c>
      <c r="E1028" t="s">
        <v>21</v>
      </c>
      <c r="F1028" s="19">
        <f t="shared" si="230"/>
        <v>145.53333333333333</v>
      </c>
      <c r="G1028" s="5">
        <f t="shared" si="231"/>
        <v>5284.3153333333339</v>
      </c>
    </row>
    <row r="1029" spans="2:7" x14ac:dyDescent="0.35">
      <c r="B1029" s="26" t="s">
        <v>1076</v>
      </c>
      <c r="C1029" t="s">
        <v>1037</v>
      </c>
      <c r="D1029" s="27">
        <v>22000</v>
      </c>
      <c r="E1029" t="s">
        <v>21</v>
      </c>
      <c r="F1029" s="19">
        <f t="shared" si="230"/>
        <v>100.05416666666667</v>
      </c>
      <c r="G1029" s="5">
        <f t="shared" si="231"/>
        <v>3632.9667916666672</v>
      </c>
    </row>
    <row r="1030" spans="2:7" x14ac:dyDescent="0.35">
      <c r="B1030" s="26" t="s">
        <v>1078</v>
      </c>
      <c r="C1030" t="s">
        <v>290</v>
      </c>
      <c r="D1030" s="27">
        <v>2500</v>
      </c>
      <c r="E1030" t="s">
        <v>21</v>
      </c>
      <c r="F1030" s="19">
        <f t="shared" si="230"/>
        <v>11.369791666666666</v>
      </c>
      <c r="G1030" s="5">
        <f t="shared" si="231"/>
        <v>412.83713541666668</v>
      </c>
    </row>
    <row r="1031" spans="2:7" x14ac:dyDescent="0.35">
      <c r="B1031" s="26" t="s">
        <v>1079</v>
      </c>
      <c r="C1031" t="s">
        <v>290</v>
      </c>
      <c r="D1031" s="27">
        <v>1250</v>
      </c>
      <c r="E1031" t="s">
        <v>21</v>
      </c>
      <c r="F1031" s="19">
        <f t="shared" si="230"/>
        <v>5.684895833333333</v>
      </c>
      <c r="G1031" s="5">
        <f t="shared" si="231"/>
        <v>206.41856770833334</v>
      </c>
    </row>
    <row r="1032" spans="2:7" x14ac:dyDescent="0.35">
      <c r="B1032" s="26" t="s">
        <v>1080</v>
      </c>
      <c r="C1032" t="s">
        <v>290</v>
      </c>
      <c r="D1032" s="27">
        <v>1000</v>
      </c>
      <c r="E1032" t="s">
        <v>21</v>
      </c>
      <c r="F1032" s="19">
        <f t="shared" si="230"/>
        <v>4.5479166666666666</v>
      </c>
      <c r="G1032" s="5">
        <f t="shared" si="231"/>
        <v>165.13485416666668</v>
      </c>
    </row>
    <row r="1033" spans="2:7" x14ac:dyDescent="0.35">
      <c r="B1033" s="26" t="s">
        <v>1081</v>
      </c>
      <c r="C1033" t="s">
        <v>852</v>
      </c>
      <c r="D1033" s="27">
        <v>34000</v>
      </c>
      <c r="E1033" t="s">
        <v>21</v>
      </c>
      <c r="F1033" s="19">
        <f t="shared" si="230"/>
        <v>154.62916666666666</v>
      </c>
      <c r="G1033" s="5">
        <f t="shared" ref="G1033:G1096" si="232">$G$1*F1033</f>
        <v>5614.5850416666672</v>
      </c>
    </row>
    <row r="1034" spans="2:7" x14ac:dyDescent="0.35">
      <c r="B1034" s="26" t="s">
        <v>1082</v>
      </c>
      <c r="C1034" t="s">
        <v>852</v>
      </c>
      <c r="D1034" s="27">
        <v>23000</v>
      </c>
      <c r="E1034" t="s">
        <v>21</v>
      </c>
      <c r="F1034" s="19">
        <f t="shared" si="230"/>
        <v>104.60208333333333</v>
      </c>
      <c r="G1034" s="5">
        <f t="shared" si="232"/>
        <v>3798.1016458333334</v>
      </c>
    </row>
    <row r="1035" spans="2:7" x14ac:dyDescent="0.35">
      <c r="B1035" s="26" t="s">
        <v>1083</v>
      </c>
      <c r="C1035" t="s">
        <v>1037</v>
      </c>
      <c r="D1035" s="27">
        <v>4500</v>
      </c>
      <c r="E1035" t="s">
        <v>21</v>
      </c>
      <c r="F1035" s="19">
        <f t="shared" si="230"/>
        <v>20.465624999999999</v>
      </c>
      <c r="G1035" s="5">
        <f t="shared" si="232"/>
        <v>743.10684375000005</v>
      </c>
    </row>
    <row r="1036" spans="2:7" x14ac:dyDescent="0.35">
      <c r="B1036" s="26" t="s">
        <v>1084</v>
      </c>
      <c r="C1036" t="s">
        <v>1037</v>
      </c>
      <c r="D1036" s="27">
        <v>4000</v>
      </c>
      <c r="E1036" t="s">
        <v>21</v>
      </c>
      <c r="F1036" s="19">
        <f t="shared" si="230"/>
        <v>18.191666666666666</v>
      </c>
      <c r="G1036" s="5">
        <f t="shared" si="232"/>
        <v>660.53941666666674</v>
      </c>
    </row>
    <row r="1037" spans="2:7" x14ac:dyDescent="0.35">
      <c r="B1037" s="26" t="s">
        <v>1085</v>
      </c>
      <c r="C1037" t="s">
        <v>1037</v>
      </c>
      <c r="D1037" s="27">
        <v>32000</v>
      </c>
      <c r="E1037" t="s">
        <v>21</v>
      </c>
      <c r="F1037" s="19">
        <f t="shared" si="230"/>
        <v>145.53333333333333</v>
      </c>
      <c r="G1037" s="5">
        <f t="shared" si="232"/>
        <v>5284.3153333333339</v>
      </c>
    </row>
    <row r="1038" spans="2:7" x14ac:dyDescent="0.35">
      <c r="B1038" s="26" t="s">
        <v>1086</v>
      </c>
      <c r="C1038" t="s">
        <v>1037</v>
      </c>
      <c r="D1038" s="27">
        <v>22000</v>
      </c>
      <c r="E1038" t="s">
        <v>21</v>
      </c>
      <c r="F1038" s="19">
        <f t="shared" si="230"/>
        <v>100.05416666666667</v>
      </c>
      <c r="G1038" s="5">
        <f t="shared" si="232"/>
        <v>3632.9667916666672</v>
      </c>
    </row>
    <row r="1039" spans="2:7" x14ac:dyDescent="0.35">
      <c r="B1039" s="26" t="s">
        <v>1087</v>
      </c>
      <c r="C1039" t="s">
        <v>1037</v>
      </c>
      <c r="D1039" s="27">
        <v>13000</v>
      </c>
      <c r="E1039" t="s">
        <v>21</v>
      </c>
      <c r="F1039" s="19">
        <f t="shared" si="230"/>
        <v>59.122916666666661</v>
      </c>
      <c r="G1039" s="5">
        <f t="shared" si="232"/>
        <v>2146.7531041666666</v>
      </c>
    </row>
    <row r="1040" spans="2:7" x14ac:dyDescent="0.35">
      <c r="B1040" s="26" t="s">
        <v>1088</v>
      </c>
      <c r="C1040" t="s">
        <v>1037</v>
      </c>
      <c r="D1040" s="27">
        <v>10000</v>
      </c>
      <c r="E1040" t="s">
        <v>21</v>
      </c>
      <c r="F1040" s="19">
        <f t="shared" si="230"/>
        <v>45.479166666666664</v>
      </c>
      <c r="G1040" s="5">
        <f t="shared" si="232"/>
        <v>1651.3485416666667</v>
      </c>
    </row>
    <row r="1041" spans="2:7" x14ac:dyDescent="0.35">
      <c r="B1041" s="26" t="s">
        <v>1090</v>
      </c>
      <c r="C1041" t="s">
        <v>1037</v>
      </c>
      <c r="D1041" s="27">
        <v>2500</v>
      </c>
      <c r="E1041" t="s">
        <v>21</v>
      </c>
      <c r="F1041" s="19">
        <f t="shared" si="230"/>
        <v>11.369791666666666</v>
      </c>
      <c r="G1041" s="5">
        <f t="shared" si="232"/>
        <v>412.83713541666668</v>
      </c>
    </row>
    <row r="1042" spans="2:7" x14ac:dyDescent="0.35">
      <c r="B1042" s="26" t="s">
        <v>1089</v>
      </c>
      <c r="C1042" t="s">
        <v>1037</v>
      </c>
      <c r="D1042" s="27">
        <v>3500</v>
      </c>
      <c r="E1042" t="s">
        <v>21</v>
      </c>
      <c r="F1042" s="19">
        <f t="shared" si="230"/>
        <v>15.917708333333334</v>
      </c>
      <c r="G1042" s="5">
        <f t="shared" si="232"/>
        <v>577.97198958333342</v>
      </c>
    </row>
    <row r="1043" spans="2:7" x14ac:dyDescent="0.35">
      <c r="B1043" s="26" t="s">
        <v>1091</v>
      </c>
      <c r="C1043" t="s">
        <v>1037</v>
      </c>
      <c r="D1043" s="27">
        <v>31000</v>
      </c>
      <c r="E1043" t="s">
        <v>21</v>
      </c>
      <c r="F1043" s="19">
        <f t="shared" si="230"/>
        <v>140.98541666666668</v>
      </c>
      <c r="G1043" s="5">
        <f t="shared" si="232"/>
        <v>5119.1804791666673</v>
      </c>
    </row>
    <row r="1044" spans="2:7" x14ac:dyDescent="0.35">
      <c r="B1044" s="26" t="s">
        <v>1092</v>
      </c>
      <c r="C1044" t="s">
        <v>1037</v>
      </c>
      <c r="D1044" s="27">
        <v>22000</v>
      </c>
      <c r="E1044" t="s">
        <v>21</v>
      </c>
      <c r="F1044" s="19">
        <f t="shared" si="230"/>
        <v>100.05416666666667</v>
      </c>
      <c r="G1044" s="5">
        <f t="shared" si="232"/>
        <v>3632.9667916666672</v>
      </c>
    </row>
    <row r="1045" spans="2:7" x14ac:dyDescent="0.35">
      <c r="B1045" s="26" t="s">
        <v>1093</v>
      </c>
      <c r="C1045" t="s">
        <v>1037</v>
      </c>
      <c r="D1045" s="27">
        <v>12000</v>
      </c>
      <c r="E1045" t="s">
        <v>21</v>
      </c>
      <c r="F1045" s="19">
        <f t="shared" si="230"/>
        <v>54.574999999999996</v>
      </c>
      <c r="G1045" s="5">
        <f t="shared" si="232"/>
        <v>1981.61825</v>
      </c>
    </row>
    <row r="1046" spans="2:7" x14ac:dyDescent="0.35">
      <c r="B1046" s="26" t="s">
        <v>1094</v>
      </c>
      <c r="C1046" t="s">
        <v>1037</v>
      </c>
      <c r="D1046" s="27">
        <v>8500</v>
      </c>
      <c r="E1046" t="s">
        <v>21</v>
      </c>
      <c r="F1046" s="19">
        <f t="shared" si="230"/>
        <v>38.657291666666666</v>
      </c>
      <c r="G1046" s="5">
        <f t="shared" si="232"/>
        <v>1403.6462604166668</v>
      </c>
    </row>
    <row r="1047" spans="2:7" x14ac:dyDescent="0.35">
      <c r="B1047" s="26" t="s">
        <v>1095</v>
      </c>
      <c r="C1047" t="s">
        <v>1037</v>
      </c>
      <c r="D1047" s="27">
        <v>3500</v>
      </c>
      <c r="E1047" t="s">
        <v>21</v>
      </c>
      <c r="F1047" s="19">
        <f t="shared" si="230"/>
        <v>15.917708333333334</v>
      </c>
      <c r="G1047" s="5">
        <f t="shared" si="232"/>
        <v>577.97198958333342</v>
      </c>
    </row>
    <row r="1048" spans="2:7" x14ac:dyDescent="0.35">
      <c r="B1048" s="26" t="s">
        <v>1096</v>
      </c>
      <c r="C1048" t="s">
        <v>1037</v>
      </c>
      <c r="D1048" s="27">
        <v>2500</v>
      </c>
      <c r="E1048" t="s">
        <v>21</v>
      </c>
      <c r="F1048" s="19">
        <f t="shared" si="230"/>
        <v>11.369791666666666</v>
      </c>
      <c r="G1048" s="5">
        <f t="shared" si="232"/>
        <v>412.83713541666668</v>
      </c>
    </row>
    <row r="1049" spans="2:7" x14ac:dyDescent="0.35">
      <c r="B1049" s="26" t="s">
        <v>1097</v>
      </c>
      <c r="C1049" t="s">
        <v>1037</v>
      </c>
      <c r="D1049" s="27">
        <v>55000</v>
      </c>
      <c r="E1049" t="s">
        <v>21</v>
      </c>
      <c r="F1049" s="19">
        <f t="shared" si="230"/>
        <v>250.13541666666663</v>
      </c>
      <c r="G1049" s="5">
        <f t="shared" si="232"/>
        <v>9082.4169791666664</v>
      </c>
    </row>
    <row r="1050" spans="2:7" x14ac:dyDescent="0.35">
      <c r="B1050" s="26" t="s">
        <v>1098</v>
      </c>
      <c r="C1050" t="s">
        <v>1037</v>
      </c>
      <c r="D1050" s="27">
        <v>36000</v>
      </c>
      <c r="E1050" t="s">
        <v>21</v>
      </c>
      <c r="F1050" s="19">
        <f t="shared" si="230"/>
        <v>163.72499999999999</v>
      </c>
      <c r="G1050" s="5">
        <f t="shared" si="232"/>
        <v>5944.8547500000004</v>
      </c>
    </row>
    <row r="1051" spans="2:7" x14ac:dyDescent="0.35">
      <c r="B1051" s="26" t="s">
        <v>1099</v>
      </c>
      <c r="C1051" t="s">
        <v>1037</v>
      </c>
      <c r="D1051" s="27">
        <v>20000</v>
      </c>
      <c r="E1051" t="s">
        <v>21</v>
      </c>
      <c r="F1051" s="19">
        <f t="shared" si="230"/>
        <v>90.958333333333329</v>
      </c>
      <c r="G1051" s="5">
        <f t="shared" si="232"/>
        <v>3302.6970833333335</v>
      </c>
    </row>
    <row r="1052" spans="2:7" x14ac:dyDescent="0.35">
      <c r="B1052" s="26" t="s">
        <v>1100</v>
      </c>
      <c r="C1052" t="s">
        <v>1037</v>
      </c>
      <c r="D1052" s="27">
        <v>15000</v>
      </c>
      <c r="E1052" t="s">
        <v>21</v>
      </c>
      <c r="F1052" s="19">
        <f t="shared" si="230"/>
        <v>68.21875</v>
      </c>
      <c r="G1052" s="5">
        <f t="shared" si="232"/>
        <v>2477.0228125000003</v>
      </c>
    </row>
    <row r="1053" spans="2:7" x14ac:dyDescent="0.35">
      <c r="B1053" s="26" t="s">
        <v>1101</v>
      </c>
      <c r="C1053" t="s">
        <v>1037</v>
      </c>
      <c r="D1053" s="27">
        <v>3500</v>
      </c>
      <c r="E1053" t="s">
        <v>21</v>
      </c>
      <c r="F1053" s="19">
        <f t="shared" si="230"/>
        <v>15.917708333333334</v>
      </c>
      <c r="G1053" s="5">
        <f t="shared" si="232"/>
        <v>577.97198958333342</v>
      </c>
    </row>
    <row r="1054" spans="2:7" ht="15" thickBot="1" x14ac:dyDescent="0.4"/>
    <row r="1055" spans="2:7" ht="15" thickBot="1" x14ac:dyDescent="0.4">
      <c r="B1055" s="25" t="s">
        <v>1102</v>
      </c>
    </row>
    <row r="1056" spans="2:7" x14ac:dyDescent="0.35">
      <c r="B1056" s="26" t="s">
        <v>1104</v>
      </c>
      <c r="C1056" t="s">
        <v>0</v>
      </c>
      <c r="D1056" s="27">
        <v>72000</v>
      </c>
      <c r="E1056" t="s">
        <v>21</v>
      </c>
      <c r="F1056" s="19">
        <f t="shared" ref="F1056" si="233">+D1056/72000*$C$1</f>
        <v>327.45</v>
      </c>
      <c r="G1056" s="5">
        <f t="shared" si="232"/>
        <v>11889.709500000001</v>
      </c>
    </row>
    <row r="1057" spans="2:7" x14ac:dyDescent="0.35">
      <c r="B1057" s="26" t="s">
        <v>1105</v>
      </c>
      <c r="C1057" t="s">
        <v>0</v>
      </c>
      <c r="D1057" s="27">
        <v>72000</v>
      </c>
      <c r="E1057" t="s">
        <v>21</v>
      </c>
      <c r="F1057" s="19">
        <f t="shared" ref="F1057" si="234">+D1057/72000*$C$1</f>
        <v>327.45</v>
      </c>
      <c r="G1057" s="5">
        <f t="shared" si="232"/>
        <v>11889.709500000001</v>
      </c>
    </row>
    <row r="1058" spans="2:7" x14ac:dyDescent="0.35">
      <c r="B1058" s="26" t="s">
        <v>1106</v>
      </c>
      <c r="C1058" t="s">
        <v>0</v>
      </c>
      <c r="D1058" s="27">
        <v>5000</v>
      </c>
      <c r="E1058" t="s">
        <v>21</v>
      </c>
      <c r="F1058" s="19">
        <f t="shared" ref="F1058" si="235">+D1058/72000*$C$1</f>
        <v>22.739583333333332</v>
      </c>
      <c r="G1058" s="5">
        <f t="shared" si="232"/>
        <v>825.67427083333337</v>
      </c>
    </row>
    <row r="1059" spans="2:7" x14ac:dyDescent="0.35">
      <c r="B1059" s="26" t="s">
        <v>1107</v>
      </c>
      <c r="C1059" t="s">
        <v>0</v>
      </c>
      <c r="D1059" s="27">
        <v>3000</v>
      </c>
      <c r="E1059" t="s">
        <v>21</v>
      </c>
      <c r="F1059" s="19">
        <f t="shared" ref="F1059:F1067" si="236">+D1059/72000*$C$1</f>
        <v>13.643749999999999</v>
      </c>
      <c r="G1059" s="5">
        <f t="shared" si="232"/>
        <v>495.4045625</v>
      </c>
    </row>
    <row r="1060" spans="2:7" x14ac:dyDescent="0.35">
      <c r="B1060" s="26" t="s">
        <v>1108</v>
      </c>
      <c r="C1060" t="s">
        <v>0</v>
      </c>
      <c r="D1060" s="27">
        <v>250</v>
      </c>
      <c r="E1060" t="s">
        <v>21</v>
      </c>
      <c r="F1060" s="19">
        <f t="shared" si="236"/>
        <v>1.1369791666666667</v>
      </c>
      <c r="G1060" s="5">
        <f t="shared" si="232"/>
        <v>41.283713541666671</v>
      </c>
    </row>
    <row r="1061" spans="2:7" x14ac:dyDescent="0.35">
      <c r="B1061" s="26" t="s">
        <v>1109</v>
      </c>
      <c r="C1061" t="s">
        <v>0</v>
      </c>
      <c r="D1061" s="27">
        <v>2000</v>
      </c>
      <c r="E1061" t="s">
        <v>21</v>
      </c>
      <c r="F1061" s="19">
        <f t="shared" si="236"/>
        <v>9.0958333333333332</v>
      </c>
      <c r="G1061" s="5">
        <f t="shared" si="232"/>
        <v>330.26970833333337</v>
      </c>
    </row>
    <row r="1062" spans="2:7" x14ac:dyDescent="0.35">
      <c r="B1062" s="26" t="s">
        <v>1110</v>
      </c>
      <c r="C1062" t="s">
        <v>1111</v>
      </c>
      <c r="D1062" s="27">
        <v>50</v>
      </c>
      <c r="E1062" t="s">
        <v>21</v>
      </c>
      <c r="F1062" s="19">
        <f t="shared" si="236"/>
        <v>0.22739583333333332</v>
      </c>
      <c r="G1062" s="5">
        <f t="shared" si="232"/>
        <v>8.2567427083333342</v>
      </c>
    </row>
    <row r="1063" spans="2:7" x14ac:dyDescent="0.35">
      <c r="B1063" s="26" t="s">
        <v>1112</v>
      </c>
      <c r="C1063" t="s">
        <v>1111</v>
      </c>
      <c r="D1063" s="27">
        <v>80</v>
      </c>
      <c r="E1063" t="s">
        <v>21</v>
      </c>
      <c r="F1063" s="19">
        <f t="shared" si="236"/>
        <v>0.36383333333333334</v>
      </c>
      <c r="G1063" s="5">
        <f t="shared" si="232"/>
        <v>13.210788333333335</v>
      </c>
    </row>
    <row r="1064" spans="2:7" x14ac:dyDescent="0.35">
      <c r="B1064" s="26" t="s">
        <v>1113</v>
      </c>
      <c r="C1064" t="s">
        <v>0</v>
      </c>
      <c r="D1064" s="27">
        <v>6000</v>
      </c>
      <c r="E1064" t="s">
        <v>21</v>
      </c>
      <c r="F1064" s="19">
        <f t="shared" si="236"/>
        <v>27.287499999999998</v>
      </c>
      <c r="G1064" s="5">
        <f t="shared" si="232"/>
        <v>990.80912499999999</v>
      </c>
    </row>
    <row r="1065" spans="2:7" x14ac:dyDescent="0.35">
      <c r="B1065" s="26" t="s">
        <v>1114</v>
      </c>
      <c r="C1065" t="s">
        <v>0</v>
      </c>
      <c r="D1065" s="27">
        <v>300</v>
      </c>
      <c r="E1065" t="s">
        <v>21</v>
      </c>
      <c r="F1065" s="19">
        <f t="shared" si="236"/>
        <v>1.3643749999999999</v>
      </c>
      <c r="G1065" s="5">
        <f t="shared" si="232"/>
        <v>49.540456249999998</v>
      </c>
    </row>
    <row r="1066" spans="2:7" x14ac:dyDescent="0.35">
      <c r="B1066" s="26" t="s">
        <v>1115</v>
      </c>
      <c r="C1066" t="s">
        <v>0</v>
      </c>
      <c r="D1066" s="27">
        <v>150</v>
      </c>
      <c r="E1066" t="s">
        <v>21</v>
      </c>
      <c r="F1066" s="19">
        <f t="shared" si="236"/>
        <v>0.68218749999999995</v>
      </c>
      <c r="G1066" s="5">
        <f t="shared" si="232"/>
        <v>24.770228124999999</v>
      </c>
    </row>
    <row r="1067" spans="2:7" x14ac:dyDescent="0.35">
      <c r="B1067" s="26" t="s">
        <v>1116</v>
      </c>
      <c r="C1067" t="s">
        <v>0</v>
      </c>
      <c r="D1067" s="27">
        <v>75</v>
      </c>
      <c r="E1067" t="s">
        <v>21</v>
      </c>
      <c r="F1067" s="19">
        <f t="shared" si="236"/>
        <v>0.34109374999999997</v>
      </c>
      <c r="G1067" s="5">
        <f t="shared" si="232"/>
        <v>12.3851140625</v>
      </c>
    </row>
    <row r="1068" spans="2:7" ht="15" thickBot="1" x14ac:dyDescent="0.4"/>
    <row r="1069" spans="2:7" ht="15" thickBot="1" x14ac:dyDescent="0.4">
      <c r="B1069" s="25" t="s">
        <v>1117</v>
      </c>
    </row>
    <row r="1070" spans="2:7" x14ac:dyDescent="0.35">
      <c r="B1070" s="26" t="s">
        <v>1118</v>
      </c>
      <c r="C1070" t="s">
        <v>91</v>
      </c>
      <c r="D1070" s="27">
        <v>30000</v>
      </c>
      <c r="E1070" t="s">
        <v>21</v>
      </c>
      <c r="F1070" s="19">
        <f t="shared" ref="F1070" si="237">+D1070/72000*$C$1</f>
        <v>136.4375</v>
      </c>
      <c r="G1070" s="5">
        <f t="shared" si="232"/>
        <v>4954.0456250000007</v>
      </c>
    </row>
    <row r="1071" spans="2:7" x14ac:dyDescent="0.35">
      <c r="B1071" s="26" t="s">
        <v>1119</v>
      </c>
      <c r="C1071" t="s">
        <v>290</v>
      </c>
      <c r="D1071" s="27">
        <v>25000</v>
      </c>
      <c r="E1071" t="s">
        <v>21</v>
      </c>
      <c r="F1071" s="19">
        <f t="shared" ref="F1071:F1076" si="238">+D1071/72000*$C$1</f>
        <v>113.69791666666666</v>
      </c>
      <c r="G1071" s="5">
        <f t="shared" si="232"/>
        <v>4128.3713541666666</v>
      </c>
    </row>
    <row r="1072" spans="2:7" x14ac:dyDescent="0.35">
      <c r="B1072" s="26" t="s">
        <v>1120</v>
      </c>
      <c r="C1072" t="s">
        <v>91</v>
      </c>
      <c r="D1072" s="27">
        <v>25000</v>
      </c>
      <c r="E1072" t="s">
        <v>21</v>
      </c>
      <c r="F1072" s="19">
        <f t="shared" si="238"/>
        <v>113.69791666666666</v>
      </c>
      <c r="G1072" s="5">
        <f t="shared" si="232"/>
        <v>4128.3713541666666</v>
      </c>
    </row>
    <row r="1073" spans="2:7" x14ac:dyDescent="0.35">
      <c r="B1073" s="26" t="s">
        <v>1121</v>
      </c>
      <c r="C1073" t="s">
        <v>290</v>
      </c>
      <c r="D1073" s="27">
        <v>20000</v>
      </c>
      <c r="E1073" t="s">
        <v>21</v>
      </c>
      <c r="F1073" s="19">
        <f t="shared" si="238"/>
        <v>90.958333333333329</v>
      </c>
      <c r="G1073" s="5">
        <f t="shared" si="232"/>
        <v>3302.6970833333335</v>
      </c>
    </row>
    <row r="1074" spans="2:7" x14ac:dyDescent="0.35">
      <c r="B1074" s="26" t="s">
        <v>1122</v>
      </c>
      <c r="C1074" t="s">
        <v>1123</v>
      </c>
      <c r="D1074" s="27">
        <v>20000</v>
      </c>
      <c r="E1074" t="s">
        <v>21</v>
      </c>
      <c r="F1074" s="19">
        <f t="shared" si="238"/>
        <v>90.958333333333329</v>
      </c>
      <c r="G1074" s="5">
        <f t="shared" si="232"/>
        <v>3302.6970833333335</v>
      </c>
    </row>
    <row r="1075" spans="2:7" x14ac:dyDescent="0.35">
      <c r="B1075" s="26" t="s">
        <v>1124</v>
      </c>
      <c r="C1075" t="s">
        <v>91</v>
      </c>
      <c r="D1075" s="27">
        <v>15000</v>
      </c>
      <c r="E1075" t="s">
        <v>21</v>
      </c>
      <c r="F1075" s="19">
        <f t="shared" si="238"/>
        <v>68.21875</v>
      </c>
      <c r="G1075" s="5">
        <f t="shared" si="232"/>
        <v>2477.0228125000003</v>
      </c>
    </row>
    <row r="1076" spans="2:7" x14ac:dyDescent="0.35">
      <c r="B1076" s="26" t="s">
        <v>1125</v>
      </c>
      <c r="C1076" t="s">
        <v>290</v>
      </c>
      <c r="D1076" s="27">
        <v>1000</v>
      </c>
      <c r="E1076" t="s">
        <v>21</v>
      </c>
      <c r="F1076" s="19">
        <f t="shared" si="238"/>
        <v>4.5479166666666666</v>
      </c>
      <c r="G1076" s="5">
        <f t="shared" si="232"/>
        <v>165.13485416666668</v>
      </c>
    </row>
    <row r="1077" spans="2:7" ht="15" thickBot="1" x14ac:dyDescent="0.4">
      <c r="F1077" s="19"/>
    </row>
    <row r="1078" spans="2:7" ht="15" thickBot="1" x14ac:dyDescent="0.4">
      <c r="B1078" s="25" t="s">
        <v>1126</v>
      </c>
    </row>
    <row r="1079" spans="2:7" x14ac:dyDescent="0.35">
      <c r="B1079" s="26" t="s">
        <v>1127</v>
      </c>
      <c r="C1079" t="s">
        <v>91</v>
      </c>
      <c r="D1079" s="27">
        <v>100000</v>
      </c>
      <c r="E1079" t="s">
        <v>21</v>
      </c>
      <c r="F1079" s="19">
        <f t="shared" ref="F1079" si="239">+D1079/72000*$C$1</f>
        <v>454.79166666666663</v>
      </c>
      <c r="G1079" s="5">
        <f t="shared" si="232"/>
        <v>16513.485416666666</v>
      </c>
    </row>
    <row r="1080" spans="2:7" x14ac:dyDescent="0.35">
      <c r="B1080" s="26" t="s">
        <v>1128</v>
      </c>
      <c r="C1080" t="s">
        <v>91</v>
      </c>
      <c r="D1080" s="27">
        <v>36000</v>
      </c>
      <c r="E1080" t="s">
        <v>21</v>
      </c>
      <c r="F1080" s="19">
        <f t="shared" ref="F1080" si="240">+D1080/72000*$C$1</f>
        <v>163.72499999999999</v>
      </c>
      <c r="G1080" s="5">
        <f t="shared" si="232"/>
        <v>5944.8547500000004</v>
      </c>
    </row>
    <row r="1081" spans="2:7" x14ac:dyDescent="0.35">
      <c r="B1081" s="26" t="s">
        <v>1129</v>
      </c>
      <c r="C1081" t="s">
        <v>290</v>
      </c>
      <c r="D1081" s="27">
        <v>36000</v>
      </c>
      <c r="E1081" t="s">
        <v>21</v>
      </c>
      <c r="F1081" s="19">
        <f t="shared" ref="F1081" si="241">+D1081/72000*$C$1</f>
        <v>163.72499999999999</v>
      </c>
      <c r="G1081" s="5">
        <f t="shared" si="232"/>
        <v>5944.8547500000004</v>
      </c>
    </row>
    <row r="1082" spans="2:7" x14ac:dyDescent="0.35">
      <c r="B1082" s="26" t="s">
        <v>1130</v>
      </c>
      <c r="C1082" t="s">
        <v>91</v>
      </c>
      <c r="D1082" s="27">
        <v>36000</v>
      </c>
      <c r="E1082" t="s">
        <v>21</v>
      </c>
      <c r="F1082" s="19">
        <f t="shared" ref="F1082:F1098" si="242">+D1082/72000*$C$1</f>
        <v>163.72499999999999</v>
      </c>
      <c r="G1082" s="5">
        <f t="shared" si="232"/>
        <v>5944.8547500000004</v>
      </c>
    </row>
    <row r="1083" spans="2:7" x14ac:dyDescent="0.35">
      <c r="B1083" s="26" t="s">
        <v>1131</v>
      </c>
      <c r="C1083" t="s">
        <v>290</v>
      </c>
      <c r="D1083" s="27">
        <v>10000</v>
      </c>
      <c r="E1083" t="s">
        <v>21</v>
      </c>
      <c r="F1083" s="19">
        <f t="shared" si="242"/>
        <v>45.479166666666664</v>
      </c>
      <c r="G1083" s="5">
        <f t="shared" si="232"/>
        <v>1651.3485416666667</v>
      </c>
    </row>
    <row r="1084" spans="2:7" x14ac:dyDescent="0.35">
      <c r="B1084" s="26" t="s">
        <v>1132</v>
      </c>
      <c r="C1084" t="s">
        <v>91</v>
      </c>
      <c r="D1084" s="27">
        <v>25000</v>
      </c>
      <c r="E1084" t="s">
        <v>21</v>
      </c>
      <c r="F1084" s="19">
        <f t="shared" si="242"/>
        <v>113.69791666666666</v>
      </c>
      <c r="G1084" s="5">
        <f t="shared" si="232"/>
        <v>4128.3713541666666</v>
      </c>
    </row>
    <row r="1085" spans="2:7" x14ac:dyDescent="0.35">
      <c r="B1085" s="26" t="s">
        <v>1133</v>
      </c>
      <c r="C1085" t="s">
        <v>91</v>
      </c>
      <c r="D1085" s="27">
        <v>60000</v>
      </c>
      <c r="E1085" t="s">
        <v>21</v>
      </c>
      <c r="F1085" s="19">
        <f t="shared" si="242"/>
        <v>272.875</v>
      </c>
      <c r="G1085" s="5">
        <f t="shared" si="232"/>
        <v>9908.0912500000013</v>
      </c>
    </row>
    <row r="1086" spans="2:7" x14ac:dyDescent="0.35">
      <c r="B1086" s="26" t="s">
        <v>1134</v>
      </c>
      <c r="C1086" t="s">
        <v>290</v>
      </c>
      <c r="D1086" s="27">
        <v>30000</v>
      </c>
      <c r="E1086" t="s">
        <v>21</v>
      </c>
      <c r="F1086" s="19">
        <f t="shared" si="242"/>
        <v>136.4375</v>
      </c>
      <c r="G1086" s="5">
        <f t="shared" si="232"/>
        <v>4954.0456250000007</v>
      </c>
    </row>
    <row r="1087" spans="2:7" x14ac:dyDescent="0.35">
      <c r="B1087" s="26" t="s">
        <v>1135</v>
      </c>
      <c r="C1087" t="s">
        <v>91</v>
      </c>
      <c r="D1087" s="27">
        <v>12000</v>
      </c>
      <c r="E1087" t="s">
        <v>21</v>
      </c>
      <c r="F1087" s="19">
        <f t="shared" si="242"/>
        <v>54.574999999999996</v>
      </c>
      <c r="G1087" s="5">
        <f t="shared" si="232"/>
        <v>1981.61825</v>
      </c>
    </row>
    <row r="1088" spans="2:7" x14ac:dyDescent="0.35">
      <c r="B1088" s="26" t="s">
        <v>1136</v>
      </c>
      <c r="C1088" t="s">
        <v>91</v>
      </c>
      <c r="D1088" s="27">
        <v>20000</v>
      </c>
      <c r="E1088" t="s">
        <v>21</v>
      </c>
      <c r="F1088" s="19">
        <f t="shared" si="242"/>
        <v>90.958333333333329</v>
      </c>
      <c r="G1088" s="5">
        <f t="shared" si="232"/>
        <v>3302.6970833333335</v>
      </c>
    </row>
    <row r="1089" spans="2:7" x14ac:dyDescent="0.35">
      <c r="B1089" s="26" t="s">
        <v>1137</v>
      </c>
      <c r="C1089" t="s">
        <v>91</v>
      </c>
      <c r="D1089" s="27">
        <v>15000</v>
      </c>
      <c r="E1089" t="s">
        <v>21</v>
      </c>
      <c r="F1089" s="19">
        <f t="shared" si="242"/>
        <v>68.21875</v>
      </c>
      <c r="G1089" s="5">
        <f t="shared" si="232"/>
        <v>2477.0228125000003</v>
      </c>
    </row>
    <row r="1090" spans="2:7" x14ac:dyDescent="0.35">
      <c r="B1090" s="26" t="s">
        <v>1138</v>
      </c>
      <c r="C1090" t="s">
        <v>91</v>
      </c>
      <c r="D1090" s="27">
        <v>7000</v>
      </c>
      <c r="E1090" t="s">
        <v>21</v>
      </c>
      <c r="F1090" s="19">
        <f t="shared" si="242"/>
        <v>31.835416666666667</v>
      </c>
      <c r="G1090" s="5">
        <f t="shared" si="232"/>
        <v>1155.9439791666668</v>
      </c>
    </row>
    <row r="1091" spans="2:7" x14ac:dyDescent="0.35">
      <c r="B1091" s="26" t="s">
        <v>1139</v>
      </c>
      <c r="C1091" t="s">
        <v>290</v>
      </c>
      <c r="D1091" s="27">
        <v>5000</v>
      </c>
      <c r="E1091" t="s">
        <v>21</v>
      </c>
      <c r="F1091" s="19">
        <f t="shared" si="242"/>
        <v>22.739583333333332</v>
      </c>
      <c r="G1091" s="5">
        <f t="shared" si="232"/>
        <v>825.67427083333337</v>
      </c>
    </row>
    <row r="1092" spans="2:7" x14ac:dyDescent="0.35">
      <c r="B1092" s="26" t="s">
        <v>1140</v>
      </c>
      <c r="C1092" t="s">
        <v>1141</v>
      </c>
      <c r="D1092" s="27">
        <v>10000</v>
      </c>
      <c r="E1092" t="s">
        <v>21</v>
      </c>
      <c r="F1092" s="19">
        <f t="shared" si="242"/>
        <v>45.479166666666664</v>
      </c>
      <c r="G1092" s="5">
        <f t="shared" si="232"/>
        <v>1651.3485416666667</v>
      </c>
    </row>
    <row r="1093" spans="2:7" x14ac:dyDescent="0.35">
      <c r="B1093" s="26" t="s">
        <v>1142</v>
      </c>
      <c r="C1093" t="s">
        <v>91</v>
      </c>
      <c r="D1093" s="27">
        <v>5000</v>
      </c>
      <c r="E1093" t="s">
        <v>21</v>
      </c>
      <c r="F1093" s="19">
        <f t="shared" si="242"/>
        <v>22.739583333333332</v>
      </c>
      <c r="G1093" s="5">
        <f t="shared" si="232"/>
        <v>825.67427083333337</v>
      </c>
    </row>
    <row r="1094" spans="2:7" x14ac:dyDescent="0.35">
      <c r="B1094" s="26" t="s">
        <v>1143</v>
      </c>
      <c r="C1094" t="s">
        <v>290</v>
      </c>
      <c r="D1094" s="27">
        <v>2000</v>
      </c>
      <c r="E1094" t="s">
        <v>21</v>
      </c>
      <c r="F1094" s="19">
        <f t="shared" si="242"/>
        <v>9.0958333333333332</v>
      </c>
      <c r="G1094" s="5">
        <f t="shared" si="232"/>
        <v>330.26970833333337</v>
      </c>
    </row>
    <row r="1095" spans="2:7" x14ac:dyDescent="0.35">
      <c r="B1095" s="26" t="s">
        <v>1144</v>
      </c>
      <c r="C1095" t="s">
        <v>91</v>
      </c>
      <c r="D1095" s="27">
        <v>500</v>
      </c>
      <c r="E1095" t="s">
        <v>21</v>
      </c>
      <c r="F1095" s="19">
        <f t="shared" si="242"/>
        <v>2.2739583333333333</v>
      </c>
      <c r="G1095" s="5">
        <f t="shared" si="232"/>
        <v>82.567427083333342</v>
      </c>
    </row>
    <row r="1096" spans="2:7" x14ac:dyDescent="0.35">
      <c r="B1096" s="26" t="s">
        <v>1145</v>
      </c>
      <c r="C1096" t="s">
        <v>290</v>
      </c>
      <c r="D1096" s="27">
        <v>400</v>
      </c>
      <c r="E1096" t="s">
        <v>21</v>
      </c>
      <c r="F1096" s="19">
        <f t="shared" si="242"/>
        <v>1.8191666666666666</v>
      </c>
      <c r="G1096" s="5">
        <f t="shared" si="232"/>
        <v>66.053941666666674</v>
      </c>
    </row>
    <row r="1097" spans="2:7" x14ac:dyDescent="0.35">
      <c r="B1097" s="26" t="s">
        <v>1146</v>
      </c>
      <c r="C1097" t="s">
        <v>91</v>
      </c>
      <c r="D1097" s="27">
        <v>500</v>
      </c>
      <c r="E1097" t="s">
        <v>21</v>
      </c>
      <c r="F1097" s="19">
        <f t="shared" si="242"/>
        <v>2.2739583333333333</v>
      </c>
      <c r="G1097" s="5">
        <f t="shared" ref="G1097:G1127" si="243">$G$1*F1097</f>
        <v>82.567427083333342</v>
      </c>
    </row>
    <row r="1098" spans="2:7" x14ac:dyDescent="0.35">
      <c r="B1098" s="26" t="s">
        <v>1147</v>
      </c>
      <c r="C1098" t="s">
        <v>290</v>
      </c>
      <c r="D1098" s="27">
        <v>400</v>
      </c>
      <c r="E1098" t="s">
        <v>21</v>
      </c>
      <c r="F1098" s="19">
        <f t="shared" si="242"/>
        <v>1.8191666666666666</v>
      </c>
      <c r="G1098" s="5">
        <f t="shared" si="243"/>
        <v>66.053941666666674</v>
      </c>
    </row>
    <row r="1099" spans="2:7" ht="15" thickBot="1" x14ac:dyDescent="0.4"/>
    <row r="1100" spans="2:7" ht="15" thickBot="1" x14ac:dyDescent="0.4">
      <c r="B1100" s="25" t="s">
        <v>1148</v>
      </c>
    </row>
    <row r="1101" spans="2:7" x14ac:dyDescent="0.35">
      <c r="B1101" s="26" t="s">
        <v>1149</v>
      </c>
      <c r="C1101" t="s">
        <v>1150</v>
      </c>
      <c r="D1101" s="27">
        <v>250</v>
      </c>
      <c r="E1101" t="s">
        <v>21</v>
      </c>
      <c r="F1101" s="19">
        <f t="shared" ref="F1101" si="244">+D1101/72000*$C$1</f>
        <v>1.1369791666666667</v>
      </c>
      <c r="G1101" s="5">
        <f t="shared" si="243"/>
        <v>41.283713541666671</v>
      </c>
    </row>
    <row r="1102" spans="2:7" x14ac:dyDescent="0.35">
      <c r="B1102" s="26" t="s">
        <v>1151</v>
      </c>
      <c r="C1102" t="s">
        <v>1150</v>
      </c>
      <c r="D1102" s="27">
        <v>250</v>
      </c>
      <c r="E1102" t="s">
        <v>21</v>
      </c>
      <c r="F1102" s="19">
        <f t="shared" ref="F1102" si="245">+D1102/72000*$C$1</f>
        <v>1.1369791666666667</v>
      </c>
      <c r="G1102" s="5">
        <f t="shared" si="243"/>
        <v>41.283713541666671</v>
      </c>
    </row>
    <row r="1103" spans="2:7" x14ac:dyDescent="0.35">
      <c r="B1103" s="26" t="s">
        <v>1152</v>
      </c>
      <c r="C1103" t="s">
        <v>1150</v>
      </c>
      <c r="D1103" s="27">
        <v>200</v>
      </c>
      <c r="E1103" t="s">
        <v>21</v>
      </c>
      <c r="F1103" s="19">
        <f t="shared" ref="F1103" si="246">+D1103/72000*$C$1</f>
        <v>0.9095833333333333</v>
      </c>
      <c r="G1103" s="5">
        <f t="shared" si="243"/>
        <v>33.026970833333337</v>
      </c>
    </row>
    <row r="1104" spans="2:7" x14ac:dyDescent="0.35">
      <c r="B1104" s="26" t="s">
        <v>1153</v>
      </c>
      <c r="C1104" t="s">
        <v>1150</v>
      </c>
      <c r="D1104" s="27">
        <v>150</v>
      </c>
      <c r="E1104" t="s">
        <v>21</v>
      </c>
      <c r="F1104" s="19">
        <f t="shared" ref="F1104" si="247">+D1104/72000*$C$1</f>
        <v>0.68218749999999995</v>
      </c>
      <c r="G1104" s="5">
        <f t="shared" si="243"/>
        <v>24.770228124999999</v>
      </c>
    </row>
    <row r="1105" spans="2:7" x14ac:dyDescent="0.35">
      <c r="B1105" s="26" t="s">
        <v>1154</v>
      </c>
      <c r="C1105" t="s">
        <v>1150</v>
      </c>
      <c r="D1105" s="27">
        <v>100</v>
      </c>
      <c r="E1105" t="s">
        <v>21</v>
      </c>
      <c r="F1105" s="19">
        <f t="shared" ref="F1105" si="248">+D1105/72000*$C$1</f>
        <v>0.45479166666666665</v>
      </c>
      <c r="G1105" s="5">
        <f t="shared" si="243"/>
        <v>16.513485416666668</v>
      </c>
    </row>
    <row r="1106" spans="2:7" x14ac:dyDescent="0.35">
      <c r="B1106" s="26" t="s">
        <v>1155</v>
      </c>
      <c r="C1106" t="s">
        <v>1150</v>
      </c>
      <c r="D1106" s="27">
        <v>100</v>
      </c>
      <c r="E1106" t="s">
        <v>21</v>
      </c>
      <c r="F1106" s="19">
        <f t="shared" ref="F1106" si="249">+D1106/72000*$C$1</f>
        <v>0.45479166666666665</v>
      </c>
      <c r="G1106" s="5">
        <f t="shared" si="243"/>
        <v>16.513485416666668</v>
      </c>
    </row>
    <row r="1107" spans="2:7" x14ac:dyDescent="0.35">
      <c r="B1107" s="26" t="s">
        <v>1156</v>
      </c>
      <c r="C1107" t="s">
        <v>1150</v>
      </c>
      <c r="D1107" s="27">
        <v>75</v>
      </c>
      <c r="E1107" t="s">
        <v>21</v>
      </c>
      <c r="F1107" s="19">
        <f t="shared" ref="F1107:F1119" si="250">+D1107/72000*$C$1</f>
        <v>0.34109374999999997</v>
      </c>
      <c r="G1107" s="5">
        <f t="shared" si="243"/>
        <v>12.3851140625</v>
      </c>
    </row>
    <row r="1108" spans="2:7" x14ac:dyDescent="0.35">
      <c r="B1108" s="26" t="s">
        <v>1157</v>
      </c>
      <c r="C1108" t="s">
        <v>1150</v>
      </c>
      <c r="D1108" s="27">
        <v>200</v>
      </c>
      <c r="E1108" t="s">
        <v>21</v>
      </c>
      <c r="F1108" s="19">
        <f t="shared" si="250"/>
        <v>0.9095833333333333</v>
      </c>
      <c r="G1108" s="5">
        <f t="shared" si="243"/>
        <v>33.026970833333337</v>
      </c>
    </row>
    <row r="1109" spans="2:7" x14ac:dyDescent="0.35">
      <c r="B1109" s="26" t="s">
        <v>1158</v>
      </c>
      <c r="C1109" t="s">
        <v>1150</v>
      </c>
      <c r="D1109" s="27">
        <v>60</v>
      </c>
      <c r="E1109" t="s">
        <v>21</v>
      </c>
      <c r="F1109" s="19">
        <f t="shared" si="250"/>
        <v>0.27287500000000003</v>
      </c>
      <c r="G1109" s="5">
        <f t="shared" si="243"/>
        <v>9.9080912500000018</v>
      </c>
    </row>
    <row r="1110" spans="2:7" x14ac:dyDescent="0.35">
      <c r="B1110" s="26" t="s">
        <v>1161</v>
      </c>
      <c r="C1110" t="s">
        <v>1150</v>
      </c>
      <c r="D1110" s="27">
        <v>40</v>
      </c>
      <c r="E1110" t="s">
        <v>21</v>
      </c>
      <c r="F1110" s="19">
        <f t="shared" si="250"/>
        <v>0.18191666666666667</v>
      </c>
      <c r="G1110" s="5">
        <f t="shared" si="243"/>
        <v>6.6053941666666676</v>
      </c>
    </row>
    <row r="1111" spans="2:7" x14ac:dyDescent="0.35">
      <c r="B1111" s="26" t="s">
        <v>1162</v>
      </c>
      <c r="C1111" t="s">
        <v>1150</v>
      </c>
      <c r="D1111" s="27">
        <v>75</v>
      </c>
      <c r="E1111" t="s">
        <v>21</v>
      </c>
      <c r="F1111" s="19">
        <f t="shared" si="250"/>
        <v>0.34109374999999997</v>
      </c>
      <c r="G1111" s="5">
        <f t="shared" si="243"/>
        <v>12.3851140625</v>
      </c>
    </row>
    <row r="1112" spans="2:7" x14ac:dyDescent="0.35">
      <c r="B1112" s="26" t="s">
        <v>1163</v>
      </c>
      <c r="C1112" t="s">
        <v>1150</v>
      </c>
      <c r="D1112" s="27">
        <v>150</v>
      </c>
      <c r="E1112" t="s">
        <v>21</v>
      </c>
      <c r="F1112" s="19">
        <f t="shared" si="250"/>
        <v>0.68218749999999995</v>
      </c>
      <c r="G1112" s="5">
        <f t="shared" si="243"/>
        <v>24.770228124999999</v>
      </c>
    </row>
    <row r="1113" spans="2:7" x14ac:dyDescent="0.35">
      <c r="B1113" s="26" t="s">
        <v>1164</v>
      </c>
      <c r="C1113" t="s">
        <v>1150</v>
      </c>
      <c r="D1113" s="27">
        <v>100</v>
      </c>
      <c r="E1113" t="s">
        <v>21</v>
      </c>
      <c r="F1113" s="19">
        <f t="shared" si="250"/>
        <v>0.45479166666666665</v>
      </c>
      <c r="G1113" s="5">
        <f t="shared" si="243"/>
        <v>16.513485416666668</v>
      </c>
    </row>
    <row r="1114" spans="2:7" x14ac:dyDescent="0.35">
      <c r="B1114" s="26" t="s">
        <v>1165</v>
      </c>
      <c r="C1114" t="s">
        <v>1150</v>
      </c>
      <c r="D1114" s="27">
        <v>40</v>
      </c>
      <c r="E1114" t="s">
        <v>21</v>
      </c>
      <c r="F1114" s="19">
        <f t="shared" si="250"/>
        <v>0.18191666666666667</v>
      </c>
      <c r="G1114" s="5">
        <f t="shared" si="243"/>
        <v>6.6053941666666676</v>
      </c>
    </row>
    <row r="1115" spans="2:7" x14ac:dyDescent="0.35">
      <c r="B1115" s="26" t="s">
        <v>1166</v>
      </c>
      <c r="C1115" t="s">
        <v>1150</v>
      </c>
      <c r="D1115" s="27">
        <v>75</v>
      </c>
      <c r="E1115" t="s">
        <v>21</v>
      </c>
      <c r="F1115" s="19">
        <f t="shared" si="250"/>
        <v>0.34109374999999997</v>
      </c>
      <c r="G1115" s="5">
        <f t="shared" si="243"/>
        <v>12.3851140625</v>
      </c>
    </row>
    <row r="1116" spans="2:7" x14ac:dyDescent="0.35">
      <c r="B1116" s="26" t="s">
        <v>1167</v>
      </c>
      <c r="C1116" t="s">
        <v>1150</v>
      </c>
      <c r="D1116" s="27">
        <v>40</v>
      </c>
      <c r="E1116" t="s">
        <v>21</v>
      </c>
      <c r="F1116" s="19">
        <f t="shared" si="250"/>
        <v>0.18191666666666667</v>
      </c>
      <c r="G1116" s="5">
        <f t="shared" si="243"/>
        <v>6.6053941666666676</v>
      </c>
    </row>
    <row r="1117" spans="2:7" x14ac:dyDescent="0.35">
      <c r="B1117" s="26" t="s">
        <v>1168</v>
      </c>
      <c r="C1117" t="s">
        <v>1150</v>
      </c>
      <c r="D1117" s="27">
        <v>50</v>
      </c>
      <c r="E1117" t="s">
        <v>21</v>
      </c>
      <c r="F1117" s="19">
        <f t="shared" si="250"/>
        <v>0.22739583333333332</v>
      </c>
      <c r="G1117" s="5">
        <f t="shared" si="243"/>
        <v>8.2567427083333342</v>
      </c>
    </row>
    <row r="1118" spans="2:7" x14ac:dyDescent="0.35">
      <c r="B1118" s="26" t="s">
        <v>1169</v>
      </c>
      <c r="C1118" t="s">
        <v>1150</v>
      </c>
      <c r="D1118" s="27">
        <v>40</v>
      </c>
      <c r="E1118" t="s">
        <v>21</v>
      </c>
      <c r="F1118" s="19">
        <f t="shared" si="250"/>
        <v>0.18191666666666667</v>
      </c>
      <c r="G1118" s="5">
        <f t="shared" si="243"/>
        <v>6.6053941666666676</v>
      </c>
    </row>
    <row r="1119" spans="2:7" x14ac:dyDescent="0.35">
      <c r="B1119" s="26" t="s">
        <v>1170</v>
      </c>
      <c r="C1119" t="s">
        <v>1150</v>
      </c>
      <c r="D1119" s="27">
        <v>40</v>
      </c>
      <c r="E1119" t="s">
        <v>21</v>
      </c>
      <c r="F1119" s="19">
        <f t="shared" si="250"/>
        <v>0.18191666666666667</v>
      </c>
      <c r="G1119" s="5">
        <f t="shared" si="243"/>
        <v>6.6053941666666676</v>
      </c>
    </row>
    <row r="1120" spans="2:7" ht="15" thickBot="1" x14ac:dyDescent="0.4"/>
    <row r="1121" spans="2:7" ht="15" thickBot="1" x14ac:dyDescent="0.4">
      <c r="B1121" s="25" t="s">
        <v>1171</v>
      </c>
      <c r="C1121" t="s">
        <v>497</v>
      </c>
      <c r="D1121" s="27">
        <v>150000</v>
      </c>
      <c r="E1121" t="s">
        <v>21</v>
      </c>
      <c r="F1121" s="19">
        <f t="shared" ref="F1121" si="251">+D1121/72000*$C$1</f>
        <v>682.1875</v>
      </c>
      <c r="G1121" s="5">
        <f t="shared" si="243"/>
        <v>24770.228125000001</v>
      </c>
    </row>
    <row r="1122" spans="2:7" x14ac:dyDescent="0.35">
      <c r="B1122" s="26" t="s">
        <v>1174</v>
      </c>
      <c r="C1122" t="s">
        <v>497</v>
      </c>
      <c r="D1122" s="27">
        <v>125000</v>
      </c>
      <c r="E1122" t="s">
        <v>21</v>
      </c>
      <c r="F1122" s="19">
        <f t="shared" ref="F1122:F1127" si="252">+D1122/72000*$C$1</f>
        <v>568.48958333333337</v>
      </c>
      <c r="G1122" s="5">
        <f t="shared" si="243"/>
        <v>20641.856770833336</v>
      </c>
    </row>
    <row r="1123" spans="2:7" x14ac:dyDescent="0.35">
      <c r="B1123" s="26" t="s">
        <v>1172</v>
      </c>
      <c r="C1123" t="s">
        <v>497</v>
      </c>
      <c r="D1123" s="27">
        <v>125000</v>
      </c>
      <c r="E1123" t="s">
        <v>21</v>
      </c>
      <c r="F1123" s="19">
        <f t="shared" si="252"/>
        <v>568.48958333333337</v>
      </c>
      <c r="G1123" s="5">
        <f t="shared" si="243"/>
        <v>20641.856770833336</v>
      </c>
    </row>
    <row r="1124" spans="2:7" x14ac:dyDescent="0.35">
      <c r="B1124" s="26" t="s">
        <v>1173</v>
      </c>
      <c r="C1124" t="s">
        <v>497</v>
      </c>
      <c r="D1124" s="27">
        <v>100000</v>
      </c>
      <c r="E1124" t="s">
        <v>21</v>
      </c>
      <c r="F1124" s="19">
        <f t="shared" si="252"/>
        <v>454.79166666666663</v>
      </c>
      <c r="G1124" s="5">
        <f t="shared" si="243"/>
        <v>16513.485416666666</v>
      </c>
    </row>
    <row r="1125" spans="2:7" x14ac:dyDescent="0.35">
      <c r="B1125" s="26" t="s">
        <v>1175</v>
      </c>
      <c r="C1125" t="s">
        <v>497</v>
      </c>
      <c r="D1125" s="27">
        <v>100000</v>
      </c>
      <c r="E1125" t="s">
        <v>21</v>
      </c>
      <c r="F1125" s="19">
        <f t="shared" si="252"/>
        <v>454.79166666666663</v>
      </c>
      <c r="G1125" s="5">
        <f t="shared" si="243"/>
        <v>16513.485416666666</v>
      </c>
    </row>
    <row r="1126" spans="2:7" x14ac:dyDescent="0.35">
      <c r="B1126" s="26" t="s">
        <v>1176</v>
      </c>
      <c r="C1126" t="s">
        <v>497</v>
      </c>
      <c r="D1126" s="27">
        <v>75000</v>
      </c>
      <c r="E1126" t="s">
        <v>21</v>
      </c>
      <c r="F1126" s="19">
        <f t="shared" si="252"/>
        <v>341.09375</v>
      </c>
      <c r="G1126" s="5">
        <f t="shared" si="243"/>
        <v>12385.114062500001</v>
      </c>
    </row>
    <row r="1127" spans="2:7" x14ac:dyDescent="0.35">
      <c r="B1127" s="26" t="s">
        <v>1177</v>
      </c>
      <c r="C1127" t="s">
        <v>497</v>
      </c>
      <c r="D1127" s="27">
        <v>5000</v>
      </c>
      <c r="E1127" t="s">
        <v>21</v>
      </c>
      <c r="F1127" s="19">
        <f t="shared" si="252"/>
        <v>22.739583333333332</v>
      </c>
      <c r="G1127" s="5">
        <f t="shared" si="243"/>
        <v>825.67427083333337</v>
      </c>
    </row>
    <row r="1128" spans="2:7" x14ac:dyDescent="0.35">
      <c r="B1128" s="26" t="s">
        <v>1178</v>
      </c>
    </row>
    <row r="1129" spans="2:7" ht="15" thickBot="1" x14ac:dyDescent="0.4"/>
    <row r="1130" spans="2:7" ht="15" thickBot="1" x14ac:dyDescent="0.4">
      <c r="B1130" s="25" t="s">
        <v>1179</v>
      </c>
    </row>
    <row r="1131" spans="2:7" x14ac:dyDescent="0.35">
      <c r="B1131" s="26" t="s">
        <v>1180</v>
      </c>
      <c r="C1131" t="s">
        <v>497</v>
      </c>
      <c r="D1131" s="27">
        <v>25000</v>
      </c>
      <c r="E1131" t="s">
        <v>21</v>
      </c>
      <c r="F1131" s="19">
        <f t="shared" ref="F1131" si="253">+D1131/72000*$C$1</f>
        <v>113.69791666666666</v>
      </c>
      <c r="G1131" s="5">
        <f t="shared" ref="G1131:G1137" si="254">$G$1*F1131</f>
        <v>4128.3713541666666</v>
      </c>
    </row>
    <row r="1132" spans="2:7" x14ac:dyDescent="0.35">
      <c r="B1132" s="26" t="s">
        <v>1181</v>
      </c>
      <c r="C1132" t="s">
        <v>497</v>
      </c>
      <c r="D1132" s="27">
        <v>20000</v>
      </c>
      <c r="E1132" t="s">
        <v>21</v>
      </c>
      <c r="F1132" s="19">
        <f t="shared" ref="F1132:F1137" si="255">+D1132/72000*$C$1</f>
        <v>90.958333333333329</v>
      </c>
      <c r="G1132" s="5">
        <f t="shared" si="254"/>
        <v>3302.6970833333335</v>
      </c>
    </row>
    <row r="1133" spans="2:7" x14ac:dyDescent="0.35">
      <c r="B1133" s="26" t="s">
        <v>1182</v>
      </c>
      <c r="C1133" t="s">
        <v>497</v>
      </c>
      <c r="D1133" s="27">
        <v>6000</v>
      </c>
      <c r="E1133" t="s">
        <v>21</v>
      </c>
      <c r="F1133" s="19">
        <f t="shared" si="255"/>
        <v>27.287499999999998</v>
      </c>
      <c r="G1133" s="5">
        <f t="shared" si="254"/>
        <v>990.80912499999999</v>
      </c>
    </row>
    <row r="1134" spans="2:7" x14ac:dyDescent="0.35">
      <c r="B1134" s="26" t="s">
        <v>1183</v>
      </c>
      <c r="C1134" t="s">
        <v>497</v>
      </c>
      <c r="D1134" s="27">
        <v>4000</v>
      </c>
      <c r="E1134" t="s">
        <v>21</v>
      </c>
      <c r="F1134" s="19">
        <f t="shared" si="255"/>
        <v>18.191666666666666</v>
      </c>
      <c r="G1134" s="5">
        <f t="shared" si="254"/>
        <v>660.53941666666674</v>
      </c>
    </row>
    <row r="1135" spans="2:7" x14ac:dyDescent="0.35">
      <c r="B1135" s="26" t="s">
        <v>1184</v>
      </c>
      <c r="C1135" t="s">
        <v>497</v>
      </c>
      <c r="D1135" s="27">
        <v>3000</v>
      </c>
      <c r="E1135" t="s">
        <v>21</v>
      </c>
      <c r="F1135" s="19">
        <f t="shared" si="255"/>
        <v>13.643749999999999</v>
      </c>
      <c r="G1135" s="5">
        <f t="shared" si="254"/>
        <v>495.4045625</v>
      </c>
    </row>
    <row r="1136" spans="2:7" x14ac:dyDescent="0.35">
      <c r="B1136" s="26" t="s">
        <v>1185</v>
      </c>
      <c r="C1136" t="s">
        <v>497</v>
      </c>
      <c r="D1136" s="27">
        <v>2000</v>
      </c>
      <c r="E1136" t="s">
        <v>21</v>
      </c>
      <c r="F1136" s="19">
        <f t="shared" si="255"/>
        <v>9.0958333333333332</v>
      </c>
      <c r="G1136" s="5">
        <f t="shared" si="254"/>
        <v>330.26970833333337</v>
      </c>
    </row>
    <row r="1137" spans="2:7" x14ac:dyDescent="0.35">
      <c r="B1137" s="26" t="s">
        <v>1186</v>
      </c>
      <c r="C1137" t="s">
        <v>497</v>
      </c>
      <c r="D1137" s="27">
        <v>5000</v>
      </c>
      <c r="E1137" t="s">
        <v>21</v>
      </c>
      <c r="F1137" s="19">
        <f t="shared" si="255"/>
        <v>22.739583333333332</v>
      </c>
      <c r="G1137" s="5">
        <f t="shared" si="254"/>
        <v>825.67427083333337</v>
      </c>
    </row>
    <row r="1138" spans="2:7" ht="15" thickBot="1" x14ac:dyDescent="0.4">
      <c r="B1138" s="26"/>
    </row>
    <row r="1139" spans="2:7" ht="15" thickBot="1" x14ac:dyDescent="0.4">
      <c r="B1139" s="25" t="s">
        <v>1187</v>
      </c>
    </row>
    <row r="1140" spans="2:7" x14ac:dyDescent="0.35">
      <c r="B1140" s="26" t="s">
        <v>1188</v>
      </c>
      <c r="C1140" t="s">
        <v>0</v>
      </c>
      <c r="D1140" s="27">
        <v>25</v>
      </c>
      <c r="E1140" t="s">
        <v>21</v>
      </c>
      <c r="F1140" s="19">
        <f t="shared" ref="F1140:F1150" si="256">+D1140/72000*$C$1</f>
        <v>0.11369791666666666</v>
      </c>
      <c r="G1140" s="5">
        <f t="shared" ref="G1140:G1150" si="257">$G$1*F1140</f>
        <v>4.1283713541666671</v>
      </c>
    </row>
    <row r="1141" spans="2:7" x14ac:dyDescent="0.35">
      <c r="B1141" s="26" t="s">
        <v>1189</v>
      </c>
      <c r="C1141" t="s">
        <v>0</v>
      </c>
      <c r="D1141" s="27">
        <v>8</v>
      </c>
      <c r="E1141" t="s">
        <v>21</v>
      </c>
      <c r="F1141" s="19">
        <f t="shared" si="256"/>
        <v>3.6383333333333337E-2</v>
      </c>
      <c r="G1141" s="5">
        <f t="shared" si="257"/>
        <v>1.3210788333333336</v>
      </c>
    </row>
    <row r="1142" spans="2:7" x14ac:dyDescent="0.35">
      <c r="B1142" s="26" t="s">
        <v>1190</v>
      </c>
      <c r="C1142" t="s">
        <v>0</v>
      </c>
      <c r="D1142" s="27">
        <v>12</v>
      </c>
      <c r="E1142" t="s">
        <v>21</v>
      </c>
      <c r="F1142" s="19">
        <f t="shared" si="256"/>
        <v>5.4574999999999999E-2</v>
      </c>
      <c r="G1142" s="5">
        <f t="shared" si="257"/>
        <v>1.9816182500000001</v>
      </c>
    </row>
    <row r="1143" spans="2:7" x14ac:dyDescent="0.35">
      <c r="B1143" s="26" t="s">
        <v>1191</v>
      </c>
      <c r="C1143" t="s">
        <v>0</v>
      </c>
      <c r="D1143" s="27">
        <v>40</v>
      </c>
      <c r="E1143" t="s">
        <v>21</v>
      </c>
      <c r="F1143" s="19">
        <f t="shared" si="256"/>
        <v>0.18191666666666667</v>
      </c>
      <c r="G1143" s="5">
        <f t="shared" si="257"/>
        <v>6.6053941666666676</v>
      </c>
    </row>
    <row r="1144" spans="2:7" x14ac:dyDescent="0.35">
      <c r="B1144" s="26" t="s">
        <v>1195</v>
      </c>
      <c r="C1144" t="s">
        <v>0</v>
      </c>
      <c r="D1144" s="27">
        <v>20</v>
      </c>
      <c r="E1144" t="s">
        <v>21</v>
      </c>
      <c r="F1144" s="19">
        <f t="shared" si="256"/>
        <v>9.0958333333333335E-2</v>
      </c>
      <c r="G1144" s="5">
        <f t="shared" si="257"/>
        <v>3.3026970833333338</v>
      </c>
    </row>
    <row r="1145" spans="2:7" x14ac:dyDescent="0.35">
      <c r="B1145" s="26" t="s">
        <v>1196</v>
      </c>
      <c r="C1145" t="s">
        <v>0</v>
      </c>
      <c r="D1145" s="27">
        <v>10</v>
      </c>
      <c r="E1145" t="s">
        <v>21</v>
      </c>
      <c r="F1145" s="19">
        <f t="shared" si="256"/>
        <v>4.5479166666666668E-2</v>
      </c>
      <c r="G1145" s="5">
        <f t="shared" si="257"/>
        <v>1.6513485416666669</v>
      </c>
    </row>
    <row r="1146" spans="2:7" x14ac:dyDescent="0.35">
      <c r="B1146" s="26" t="s">
        <v>1197</v>
      </c>
      <c r="C1146" t="s">
        <v>0</v>
      </c>
      <c r="D1146" s="27">
        <v>6</v>
      </c>
      <c r="E1146" t="s">
        <v>21</v>
      </c>
      <c r="F1146" s="19">
        <f t="shared" si="256"/>
        <v>2.7287499999999999E-2</v>
      </c>
      <c r="G1146" s="5">
        <f t="shared" si="257"/>
        <v>0.99080912500000007</v>
      </c>
    </row>
    <row r="1147" spans="2:7" x14ac:dyDescent="0.35">
      <c r="B1147" s="26" t="s">
        <v>1198</v>
      </c>
      <c r="C1147" t="s">
        <v>0</v>
      </c>
      <c r="D1147" s="27">
        <v>4</v>
      </c>
      <c r="E1147" t="s">
        <v>21</v>
      </c>
      <c r="F1147" s="19">
        <f t="shared" si="256"/>
        <v>1.8191666666666668E-2</v>
      </c>
      <c r="G1147" s="5">
        <f t="shared" si="257"/>
        <v>0.66053941666666682</v>
      </c>
    </row>
    <row r="1148" spans="2:7" x14ac:dyDescent="0.35">
      <c r="B1148" s="26" t="s">
        <v>1199</v>
      </c>
      <c r="C1148" t="s">
        <v>0</v>
      </c>
      <c r="D1148" s="27">
        <v>2</v>
      </c>
      <c r="E1148" t="s">
        <v>21</v>
      </c>
      <c r="F1148" s="19">
        <f t="shared" si="256"/>
        <v>9.0958333333333342E-3</v>
      </c>
      <c r="G1148" s="5">
        <f t="shared" si="257"/>
        <v>0.33026970833333341</v>
      </c>
    </row>
    <row r="1149" spans="2:7" x14ac:dyDescent="0.35">
      <c r="B1149" s="26" t="s">
        <v>1200</v>
      </c>
      <c r="C1149" t="s">
        <v>0</v>
      </c>
      <c r="D1149" s="27">
        <v>24</v>
      </c>
      <c r="E1149" t="s">
        <v>21</v>
      </c>
      <c r="F1149" s="19">
        <f t="shared" si="256"/>
        <v>0.10915</v>
      </c>
      <c r="G1149" s="5">
        <f t="shared" si="257"/>
        <v>3.9632365000000003</v>
      </c>
    </row>
    <row r="1150" spans="2:7" x14ac:dyDescent="0.35">
      <c r="B1150" s="26" t="s">
        <v>1201</v>
      </c>
      <c r="C1150" t="s">
        <v>0</v>
      </c>
      <c r="D1150" s="27">
        <v>24</v>
      </c>
      <c r="E1150" t="s">
        <v>21</v>
      </c>
      <c r="F1150" s="19">
        <f t="shared" si="256"/>
        <v>0.10915</v>
      </c>
      <c r="G1150" s="5">
        <f t="shared" si="257"/>
        <v>3.9632365000000003</v>
      </c>
    </row>
    <row r="1151" spans="2:7" ht="15" thickBot="1" x14ac:dyDescent="0.4"/>
    <row r="1152" spans="2:7" ht="15" thickBot="1" x14ac:dyDescent="0.4">
      <c r="B1152" s="25" t="s">
        <v>1202</v>
      </c>
    </row>
    <row r="1153" spans="2:7" x14ac:dyDescent="0.35">
      <c r="B1153" s="26" t="s">
        <v>1203</v>
      </c>
      <c r="C1153" t="s">
        <v>0</v>
      </c>
      <c r="D1153" s="27">
        <v>4</v>
      </c>
      <c r="E1153" t="s">
        <v>21</v>
      </c>
      <c r="F1153" s="19">
        <f t="shared" ref="F1153" si="258">+D1153/72000*$C$1</f>
        <v>1.8191666666666668E-2</v>
      </c>
      <c r="G1153" s="5">
        <f t="shared" ref="G1153" si="259">$G$1*F1153</f>
        <v>0.66053941666666682</v>
      </c>
    </row>
    <row r="1154" spans="2:7" x14ac:dyDescent="0.35">
      <c r="B1154" s="26" t="s">
        <v>1204</v>
      </c>
      <c r="C1154" t="s">
        <v>0</v>
      </c>
      <c r="D1154" s="27">
        <v>6</v>
      </c>
      <c r="E1154" t="s">
        <v>21</v>
      </c>
      <c r="F1154" s="19">
        <f t="shared" ref="F1154:F1160" si="260">+D1154/72000*$C$1</f>
        <v>2.7287499999999999E-2</v>
      </c>
      <c r="G1154" s="5">
        <f t="shared" ref="G1154:G1160" si="261">$G$1*F1154</f>
        <v>0.99080912500000007</v>
      </c>
    </row>
    <row r="1155" spans="2:7" x14ac:dyDescent="0.35">
      <c r="B1155" s="26" t="s">
        <v>1205</v>
      </c>
      <c r="C1155" t="s">
        <v>1206</v>
      </c>
      <c r="D1155" s="27">
        <v>2</v>
      </c>
      <c r="E1155" t="s">
        <v>21</v>
      </c>
      <c r="F1155" s="19">
        <f t="shared" si="260"/>
        <v>9.0958333333333342E-3</v>
      </c>
      <c r="G1155" s="5">
        <f t="shared" si="261"/>
        <v>0.33026970833333341</v>
      </c>
    </row>
    <row r="1156" spans="2:7" x14ac:dyDescent="0.35">
      <c r="B1156" s="26" t="s">
        <v>1207</v>
      </c>
      <c r="C1156" t="s">
        <v>0</v>
      </c>
      <c r="D1156" s="27">
        <v>8</v>
      </c>
      <c r="E1156" t="s">
        <v>21</v>
      </c>
      <c r="F1156" s="19">
        <f t="shared" si="260"/>
        <v>3.6383333333333337E-2</v>
      </c>
      <c r="G1156" s="5">
        <f t="shared" si="261"/>
        <v>1.3210788333333336</v>
      </c>
    </row>
    <row r="1157" spans="2:7" x14ac:dyDescent="0.35">
      <c r="B1157" s="26" t="s">
        <v>1208</v>
      </c>
      <c r="C1157" t="s">
        <v>0</v>
      </c>
      <c r="D1157" s="27">
        <v>8</v>
      </c>
      <c r="E1157" t="s">
        <v>21</v>
      </c>
      <c r="F1157" s="19">
        <f t="shared" si="260"/>
        <v>3.6383333333333337E-2</v>
      </c>
      <c r="G1157" s="5">
        <f t="shared" si="261"/>
        <v>1.3210788333333336</v>
      </c>
    </row>
    <row r="1158" spans="2:7" x14ac:dyDescent="0.35">
      <c r="B1158" s="26" t="s">
        <v>1209</v>
      </c>
      <c r="C1158" t="s">
        <v>0</v>
      </c>
      <c r="D1158" s="27">
        <v>2</v>
      </c>
      <c r="E1158" t="s">
        <v>21</v>
      </c>
      <c r="F1158" s="19">
        <f t="shared" si="260"/>
        <v>9.0958333333333342E-3</v>
      </c>
      <c r="G1158" s="5">
        <f t="shared" si="261"/>
        <v>0.33026970833333341</v>
      </c>
    </row>
    <row r="1159" spans="2:7" x14ac:dyDescent="0.35">
      <c r="B1159" s="26" t="s">
        <v>1210</v>
      </c>
      <c r="C1159" t="s">
        <v>0</v>
      </c>
      <c r="D1159" s="27">
        <v>2</v>
      </c>
      <c r="E1159" t="s">
        <v>21</v>
      </c>
      <c r="F1159" s="19">
        <f t="shared" si="260"/>
        <v>9.0958333333333342E-3</v>
      </c>
      <c r="G1159" s="5">
        <f t="shared" si="261"/>
        <v>0.33026970833333341</v>
      </c>
    </row>
    <row r="1160" spans="2:7" x14ac:dyDescent="0.35">
      <c r="B1160" s="26" t="s">
        <v>1211</v>
      </c>
      <c r="C1160" t="s">
        <v>1212</v>
      </c>
      <c r="D1160" s="27">
        <v>2</v>
      </c>
      <c r="E1160" t="s">
        <v>21</v>
      </c>
      <c r="F1160" s="19">
        <f t="shared" si="260"/>
        <v>9.0958333333333342E-3</v>
      </c>
      <c r="G1160" s="5">
        <f t="shared" si="261"/>
        <v>0.33026970833333341</v>
      </c>
    </row>
    <row r="1162" spans="2:7" ht="15" thickBot="1" x14ac:dyDescent="0.4"/>
    <row r="1163" spans="2:7" ht="15" thickBot="1" x14ac:dyDescent="0.4">
      <c r="B1163" s="25" t="s">
        <v>1213</v>
      </c>
    </row>
    <row r="1164" spans="2:7" x14ac:dyDescent="0.35">
      <c r="B1164" s="26" t="s">
        <v>1214</v>
      </c>
      <c r="C1164" t="s">
        <v>0</v>
      </c>
      <c r="D1164">
        <v>125</v>
      </c>
      <c r="E1164" t="s">
        <v>21</v>
      </c>
      <c r="F1164" s="19">
        <f t="shared" ref="F1164" si="262">+D1164/72000*$C$1</f>
        <v>0.56848958333333333</v>
      </c>
      <c r="G1164" s="5">
        <f t="shared" ref="G1164" si="263">$G$1*F1164</f>
        <v>20.641856770833336</v>
      </c>
    </row>
    <row r="1165" spans="2:7" x14ac:dyDescent="0.35">
      <c r="B1165" s="26" t="s">
        <v>1215</v>
      </c>
      <c r="C1165" t="s">
        <v>0</v>
      </c>
      <c r="D1165">
        <v>100</v>
      </c>
      <c r="E1165" t="s">
        <v>21</v>
      </c>
      <c r="F1165" s="19">
        <f t="shared" ref="F1165:F1241" si="264">+D1165/72000*$C$1</f>
        <v>0.45479166666666665</v>
      </c>
      <c r="G1165" s="5">
        <f t="shared" ref="G1165:G1241" si="265">$G$1*F1165</f>
        <v>16.513485416666668</v>
      </c>
    </row>
    <row r="1166" spans="2:7" x14ac:dyDescent="0.35">
      <c r="B1166" s="26" t="s">
        <v>1216</v>
      </c>
      <c r="C1166" t="s">
        <v>0</v>
      </c>
      <c r="D1166">
        <v>175</v>
      </c>
      <c r="E1166" t="s">
        <v>21</v>
      </c>
      <c r="F1166" s="19">
        <f t="shared" si="264"/>
        <v>0.79588541666666668</v>
      </c>
      <c r="G1166" s="5">
        <f t="shared" si="265"/>
        <v>28.89859947916667</v>
      </c>
    </row>
    <row r="1167" spans="2:7" x14ac:dyDescent="0.35">
      <c r="B1167" s="26" t="s">
        <v>1217</v>
      </c>
      <c r="C1167" t="s">
        <v>0</v>
      </c>
      <c r="D1167">
        <v>120</v>
      </c>
      <c r="E1167" t="s">
        <v>21</v>
      </c>
      <c r="F1167" s="19">
        <f t="shared" si="264"/>
        <v>0.54575000000000007</v>
      </c>
      <c r="G1167" s="5">
        <f t="shared" si="265"/>
        <v>19.816182500000004</v>
      </c>
    </row>
    <row r="1168" spans="2:7" x14ac:dyDescent="0.35">
      <c r="B1168" s="26" t="s">
        <v>1218</v>
      </c>
      <c r="C1168" t="s">
        <v>0</v>
      </c>
      <c r="D1168">
        <v>100</v>
      </c>
      <c r="E1168" t="s">
        <v>21</v>
      </c>
      <c r="F1168" s="19">
        <f t="shared" si="264"/>
        <v>0.45479166666666665</v>
      </c>
      <c r="G1168" s="5">
        <f t="shared" si="265"/>
        <v>16.513485416666668</v>
      </c>
    </row>
    <row r="1169" spans="2:7" x14ac:dyDescent="0.35">
      <c r="B1169" s="26" t="s">
        <v>1219</v>
      </c>
      <c r="C1169" t="s">
        <v>0</v>
      </c>
      <c r="D1169">
        <v>500</v>
      </c>
      <c r="E1169" t="s">
        <v>21</v>
      </c>
      <c r="F1169" s="19">
        <f t="shared" si="264"/>
        <v>2.2739583333333333</v>
      </c>
      <c r="G1169" s="5">
        <f t="shared" si="265"/>
        <v>82.567427083333342</v>
      </c>
    </row>
    <row r="1170" spans="2:7" x14ac:dyDescent="0.35">
      <c r="B1170" s="26" t="s">
        <v>1220</v>
      </c>
      <c r="C1170" t="s">
        <v>0</v>
      </c>
      <c r="D1170">
        <v>200</v>
      </c>
      <c r="E1170" t="s">
        <v>21</v>
      </c>
      <c r="F1170" s="19">
        <f t="shared" si="264"/>
        <v>0.9095833333333333</v>
      </c>
      <c r="G1170" s="5">
        <f t="shared" si="265"/>
        <v>33.026970833333337</v>
      </c>
    </row>
    <row r="1171" spans="2:7" x14ac:dyDescent="0.35">
      <c r="B1171" s="26" t="s">
        <v>1221</v>
      </c>
      <c r="C1171" t="s">
        <v>0</v>
      </c>
      <c r="D1171">
        <v>150</v>
      </c>
      <c r="E1171" t="s">
        <v>21</v>
      </c>
      <c r="F1171" s="19">
        <f t="shared" si="264"/>
        <v>0.68218749999999995</v>
      </c>
      <c r="G1171" s="5">
        <f t="shared" si="265"/>
        <v>24.770228124999999</v>
      </c>
    </row>
    <row r="1172" spans="2:7" x14ac:dyDescent="0.35">
      <c r="B1172" s="26" t="s">
        <v>1222</v>
      </c>
      <c r="C1172" t="s">
        <v>0</v>
      </c>
      <c r="D1172">
        <v>2000</v>
      </c>
      <c r="E1172" t="s">
        <v>21</v>
      </c>
      <c r="F1172" s="19">
        <f t="shared" si="264"/>
        <v>9.0958333333333332</v>
      </c>
      <c r="G1172" s="5">
        <f t="shared" si="265"/>
        <v>330.26970833333337</v>
      </c>
    </row>
    <row r="1173" spans="2:7" x14ac:dyDescent="0.35">
      <c r="B1173" s="26" t="s">
        <v>1223</v>
      </c>
      <c r="C1173" t="s">
        <v>0</v>
      </c>
      <c r="D1173">
        <v>1000</v>
      </c>
      <c r="E1173" t="s">
        <v>21</v>
      </c>
      <c r="F1173" s="19">
        <f t="shared" si="264"/>
        <v>4.5479166666666666</v>
      </c>
      <c r="G1173" s="5">
        <f t="shared" si="265"/>
        <v>165.13485416666668</v>
      </c>
    </row>
    <row r="1174" spans="2:7" x14ac:dyDescent="0.35">
      <c r="B1174" s="26" t="s">
        <v>1224</v>
      </c>
      <c r="C1174" t="s">
        <v>0</v>
      </c>
      <c r="D1174">
        <v>600</v>
      </c>
      <c r="E1174" t="s">
        <v>21</v>
      </c>
      <c r="F1174" s="19">
        <f t="shared" si="264"/>
        <v>2.7287499999999998</v>
      </c>
      <c r="G1174" s="5">
        <f t="shared" si="265"/>
        <v>99.080912499999997</v>
      </c>
    </row>
    <row r="1175" spans="2:7" x14ac:dyDescent="0.35">
      <c r="B1175" s="26" t="s">
        <v>1225</v>
      </c>
      <c r="C1175" t="s">
        <v>0</v>
      </c>
      <c r="D1175">
        <v>175</v>
      </c>
      <c r="E1175" t="s">
        <v>21</v>
      </c>
      <c r="F1175" s="19">
        <f t="shared" si="264"/>
        <v>0.79588541666666668</v>
      </c>
      <c r="G1175" s="5">
        <f t="shared" si="265"/>
        <v>28.89859947916667</v>
      </c>
    </row>
    <row r="1176" spans="2:7" x14ac:dyDescent="0.35">
      <c r="B1176" s="26" t="s">
        <v>1226</v>
      </c>
      <c r="C1176" t="s">
        <v>0</v>
      </c>
      <c r="D1176">
        <v>24</v>
      </c>
      <c r="E1176" t="s">
        <v>21</v>
      </c>
      <c r="F1176" s="19">
        <f t="shared" si="264"/>
        <v>0.10915</v>
      </c>
      <c r="G1176" s="5">
        <f t="shared" si="265"/>
        <v>3.9632365000000003</v>
      </c>
    </row>
    <row r="1177" spans="2:7" x14ac:dyDescent="0.35">
      <c r="B1177" s="26" t="s">
        <v>1227</v>
      </c>
      <c r="C1177" t="s">
        <v>0</v>
      </c>
      <c r="D1177">
        <v>30</v>
      </c>
      <c r="E1177" t="s">
        <v>21</v>
      </c>
      <c r="F1177" s="19">
        <f t="shared" si="264"/>
        <v>0.13643750000000002</v>
      </c>
      <c r="G1177" s="5">
        <f t="shared" si="265"/>
        <v>4.9540456250000009</v>
      </c>
    </row>
    <row r="1178" spans="2:7" x14ac:dyDescent="0.35">
      <c r="B1178" s="26" t="s">
        <v>1228</v>
      </c>
      <c r="C1178" t="s">
        <v>0</v>
      </c>
      <c r="D1178">
        <v>35</v>
      </c>
      <c r="E1178" t="s">
        <v>21</v>
      </c>
      <c r="F1178" s="19">
        <f t="shared" si="264"/>
        <v>0.15917708333333333</v>
      </c>
      <c r="G1178" s="5">
        <f t="shared" si="265"/>
        <v>5.7797198958333338</v>
      </c>
    </row>
    <row r="1179" spans="2:7" x14ac:dyDescent="0.35">
      <c r="B1179" s="26" t="s">
        <v>1229</v>
      </c>
      <c r="C1179" t="s">
        <v>0</v>
      </c>
      <c r="D1179">
        <v>600</v>
      </c>
      <c r="E1179" t="s">
        <v>21</v>
      </c>
      <c r="F1179" s="19">
        <f t="shared" si="264"/>
        <v>2.7287499999999998</v>
      </c>
      <c r="G1179" s="5">
        <f t="shared" si="265"/>
        <v>99.080912499999997</v>
      </c>
    </row>
    <row r="1180" spans="2:7" x14ac:dyDescent="0.35">
      <c r="B1180" s="26" t="s">
        <v>1230</v>
      </c>
      <c r="C1180" t="s">
        <v>0</v>
      </c>
      <c r="D1180">
        <v>250</v>
      </c>
      <c r="E1180" t="s">
        <v>21</v>
      </c>
      <c r="F1180" s="19">
        <f t="shared" si="264"/>
        <v>1.1369791666666667</v>
      </c>
      <c r="G1180" s="5">
        <f t="shared" si="265"/>
        <v>41.283713541666671</v>
      </c>
    </row>
    <row r="1181" spans="2:7" x14ac:dyDescent="0.35">
      <c r="B1181" s="26" t="s">
        <v>1231</v>
      </c>
      <c r="C1181" t="s">
        <v>0</v>
      </c>
      <c r="D1181">
        <v>200</v>
      </c>
      <c r="E1181" t="s">
        <v>21</v>
      </c>
      <c r="F1181" s="19">
        <f t="shared" si="264"/>
        <v>0.9095833333333333</v>
      </c>
      <c r="G1181" s="5">
        <f t="shared" si="265"/>
        <v>33.026970833333337</v>
      </c>
    </row>
    <row r="1182" spans="2:7" x14ac:dyDescent="0.35">
      <c r="B1182" s="26" t="s">
        <v>1232</v>
      </c>
      <c r="C1182" t="s">
        <v>0</v>
      </c>
      <c r="D1182">
        <v>600</v>
      </c>
      <c r="E1182" t="s">
        <v>21</v>
      </c>
      <c r="F1182" s="19">
        <f t="shared" si="264"/>
        <v>2.7287499999999998</v>
      </c>
      <c r="G1182" s="5">
        <f t="shared" si="265"/>
        <v>99.080912499999997</v>
      </c>
    </row>
    <row r="1183" spans="2:7" x14ac:dyDescent="0.35">
      <c r="B1183" s="26" t="s">
        <v>1233</v>
      </c>
      <c r="C1183" t="s">
        <v>0</v>
      </c>
      <c r="D1183">
        <v>200</v>
      </c>
      <c r="E1183" t="s">
        <v>21</v>
      </c>
      <c r="F1183" s="19">
        <f t="shared" si="264"/>
        <v>0.9095833333333333</v>
      </c>
      <c r="G1183" s="5">
        <f t="shared" si="265"/>
        <v>33.026970833333337</v>
      </c>
    </row>
    <row r="1184" spans="2:7" x14ac:dyDescent="0.35">
      <c r="B1184" s="26" t="s">
        <v>1234</v>
      </c>
      <c r="C1184" t="s">
        <v>0</v>
      </c>
      <c r="D1184">
        <v>80</v>
      </c>
      <c r="E1184" t="s">
        <v>21</v>
      </c>
      <c r="F1184" s="19">
        <f t="shared" si="264"/>
        <v>0.36383333333333334</v>
      </c>
      <c r="G1184" s="5">
        <f t="shared" si="265"/>
        <v>13.210788333333335</v>
      </c>
    </row>
    <row r="1185" spans="2:7" x14ac:dyDescent="0.35">
      <c r="B1185" s="26" t="s">
        <v>1235</v>
      </c>
      <c r="C1185" t="s">
        <v>0</v>
      </c>
      <c r="D1185">
        <v>50</v>
      </c>
      <c r="E1185" t="s">
        <v>21</v>
      </c>
      <c r="F1185" s="19">
        <f t="shared" si="264"/>
        <v>0.22739583333333332</v>
      </c>
      <c r="G1185" s="5">
        <f t="shared" si="265"/>
        <v>8.2567427083333342</v>
      </c>
    </row>
    <row r="1186" spans="2:7" x14ac:dyDescent="0.35">
      <c r="B1186" s="26" t="s">
        <v>1236</v>
      </c>
      <c r="C1186" t="s">
        <v>0</v>
      </c>
      <c r="D1186">
        <v>30</v>
      </c>
      <c r="E1186" t="s">
        <v>21</v>
      </c>
      <c r="F1186" s="19">
        <f t="shared" si="264"/>
        <v>0.13643750000000002</v>
      </c>
      <c r="G1186" s="5">
        <f t="shared" si="265"/>
        <v>4.9540456250000009</v>
      </c>
    </row>
    <row r="1187" spans="2:7" x14ac:dyDescent="0.35">
      <c r="B1187" s="26" t="s">
        <v>1237</v>
      </c>
      <c r="C1187" t="s">
        <v>0</v>
      </c>
      <c r="D1187">
        <v>30</v>
      </c>
      <c r="E1187" t="s">
        <v>21</v>
      </c>
      <c r="F1187" s="19">
        <f t="shared" si="264"/>
        <v>0.13643750000000002</v>
      </c>
      <c r="G1187" s="5">
        <f t="shared" si="265"/>
        <v>4.9540456250000009</v>
      </c>
    </row>
    <row r="1188" spans="2:7" x14ac:dyDescent="0.35">
      <c r="B1188" s="26" t="s">
        <v>1238</v>
      </c>
      <c r="C1188" t="s">
        <v>0</v>
      </c>
      <c r="D1188">
        <v>50</v>
      </c>
      <c r="E1188" t="s">
        <v>21</v>
      </c>
      <c r="F1188" s="19">
        <f t="shared" si="264"/>
        <v>0.22739583333333332</v>
      </c>
      <c r="G1188" s="5">
        <f t="shared" si="265"/>
        <v>8.2567427083333342</v>
      </c>
    </row>
    <row r="1189" spans="2:7" x14ac:dyDescent="0.35">
      <c r="B1189" s="26" t="s">
        <v>1239</v>
      </c>
      <c r="C1189" t="s">
        <v>0</v>
      </c>
      <c r="D1189">
        <v>30</v>
      </c>
      <c r="E1189" t="s">
        <v>21</v>
      </c>
      <c r="F1189" s="19">
        <f t="shared" si="264"/>
        <v>0.13643750000000002</v>
      </c>
      <c r="G1189" s="5">
        <f t="shared" si="265"/>
        <v>4.9540456250000009</v>
      </c>
    </row>
    <row r="1190" spans="2:7" x14ac:dyDescent="0.35">
      <c r="B1190" s="26" t="s">
        <v>1240</v>
      </c>
      <c r="C1190" t="s">
        <v>0</v>
      </c>
      <c r="D1190">
        <v>20</v>
      </c>
      <c r="E1190" t="s">
        <v>21</v>
      </c>
      <c r="F1190" s="19">
        <f t="shared" si="264"/>
        <v>9.0958333333333335E-2</v>
      </c>
      <c r="G1190" s="5">
        <f t="shared" si="265"/>
        <v>3.3026970833333338</v>
      </c>
    </row>
    <row r="1191" spans="2:7" x14ac:dyDescent="0.35">
      <c r="B1191" s="26" t="s">
        <v>1241</v>
      </c>
      <c r="C1191" t="s">
        <v>0</v>
      </c>
      <c r="D1191">
        <v>100</v>
      </c>
      <c r="E1191" t="s">
        <v>21</v>
      </c>
      <c r="F1191" s="19">
        <f t="shared" si="264"/>
        <v>0.45479166666666665</v>
      </c>
      <c r="G1191" s="5">
        <f t="shared" si="265"/>
        <v>16.513485416666668</v>
      </c>
    </row>
    <row r="1192" spans="2:7" x14ac:dyDescent="0.35">
      <c r="B1192" s="26" t="s">
        <v>1242</v>
      </c>
      <c r="C1192" t="s">
        <v>0</v>
      </c>
      <c r="D1192">
        <v>20</v>
      </c>
      <c r="E1192" t="s">
        <v>21</v>
      </c>
      <c r="F1192" s="19">
        <f t="shared" si="264"/>
        <v>9.0958333333333335E-2</v>
      </c>
      <c r="G1192" s="5">
        <f t="shared" si="265"/>
        <v>3.3026970833333338</v>
      </c>
    </row>
    <row r="1193" spans="2:7" x14ac:dyDescent="0.35">
      <c r="B1193" s="26" t="s">
        <v>1243</v>
      </c>
      <c r="C1193" t="s">
        <v>0</v>
      </c>
      <c r="D1193">
        <v>400</v>
      </c>
      <c r="E1193" t="s">
        <v>21</v>
      </c>
      <c r="F1193" s="19">
        <f t="shared" si="264"/>
        <v>1.8191666666666666</v>
      </c>
      <c r="G1193" s="5">
        <f t="shared" si="265"/>
        <v>66.053941666666674</v>
      </c>
    </row>
    <row r="1194" spans="2:7" x14ac:dyDescent="0.35">
      <c r="B1194" s="26" t="s">
        <v>1244</v>
      </c>
      <c r="C1194" t="s">
        <v>0</v>
      </c>
      <c r="D1194">
        <v>250</v>
      </c>
      <c r="E1194" t="s">
        <v>21</v>
      </c>
      <c r="F1194" s="19">
        <f t="shared" si="264"/>
        <v>1.1369791666666667</v>
      </c>
      <c r="G1194" s="5">
        <f t="shared" si="265"/>
        <v>41.283713541666671</v>
      </c>
    </row>
    <row r="1195" spans="2:7" x14ac:dyDescent="0.35">
      <c r="B1195" s="26" t="s">
        <v>1245</v>
      </c>
      <c r="C1195" t="s">
        <v>0</v>
      </c>
      <c r="D1195">
        <v>300</v>
      </c>
      <c r="E1195" t="s">
        <v>21</v>
      </c>
      <c r="F1195" s="19">
        <f t="shared" si="264"/>
        <v>1.3643749999999999</v>
      </c>
      <c r="G1195" s="5">
        <f t="shared" si="265"/>
        <v>49.540456249999998</v>
      </c>
    </row>
    <row r="1196" spans="2:7" x14ac:dyDescent="0.35">
      <c r="B1196" s="26" t="s">
        <v>1246</v>
      </c>
      <c r="C1196" t="s">
        <v>0</v>
      </c>
      <c r="D1196">
        <v>100</v>
      </c>
      <c r="E1196" t="s">
        <v>21</v>
      </c>
      <c r="F1196" s="19">
        <f t="shared" si="264"/>
        <v>0.45479166666666665</v>
      </c>
      <c r="G1196" s="5">
        <f t="shared" si="265"/>
        <v>16.513485416666668</v>
      </c>
    </row>
    <row r="1197" spans="2:7" x14ac:dyDescent="0.35">
      <c r="B1197" s="26" t="s">
        <v>1247</v>
      </c>
      <c r="C1197" t="s">
        <v>0</v>
      </c>
      <c r="D1197">
        <v>400</v>
      </c>
      <c r="E1197" t="s">
        <v>21</v>
      </c>
      <c r="F1197" s="19">
        <f t="shared" si="264"/>
        <v>1.8191666666666666</v>
      </c>
      <c r="G1197" s="5">
        <f t="shared" si="265"/>
        <v>66.053941666666674</v>
      </c>
    </row>
    <row r="1198" spans="2:7" x14ac:dyDescent="0.35">
      <c r="B1198" s="26" t="s">
        <v>1248</v>
      </c>
      <c r="C1198" t="s">
        <v>0</v>
      </c>
      <c r="D1198">
        <v>20</v>
      </c>
      <c r="E1198" t="s">
        <v>21</v>
      </c>
      <c r="F1198" s="19">
        <f t="shared" si="264"/>
        <v>9.0958333333333335E-2</v>
      </c>
      <c r="G1198" s="5">
        <f t="shared" si="265"/>
        <v>3.3026970833333338</v>
      </c>
    </row>
    <row r="1199" spans="2:7" x14ac:dyDescent="0.35">
      <c r="B1199" s="26" t="s">
        <v>1249</v>
      </c>
      <c r="C1199" t="s">
        <v>0</v>
      </c>
      <c r="D1199">
        <v>16</v>
      </c>
      <c r="E1199" t="s">
        <v>21</v>
      </c>
      <c r="F1199" s="19">
        <f t="shared" si="264"/>
        <v>7.2766666666666674E-2</v>
      </c>
      <c r="G1199" s="5">
        <f t="shared" si="265"/>
        <v>2.6421576666666673</v>
      </c>
    </row>
    <row r="1200" spans="2:7" x14ac:dyDescent="0.35">
      <c r="B1200" s="26" t="s">
        <v>1250</v>
      </c>
      <c r="C1200" t="s">
        <v>0</v>
      </c>
      <c r="D1200">
        <v>800</v>
      </c>
      <c r="E1200" t="s">
        <v>21</v>
      </c>
      <c r="F1200" s="19">
        <f t="shared" si="264"/>
        <v>3.6383333333333332</v>
      </c>
      <c r="G1200" s="5">
        <f t="shared" si="265"/>
        <v>132.10788333333335</v>
      </c>
    </row>
    <row r="1201" spans="2:7" x14ac:dyDescent="0.35">
      <c r="B1201" s="26" t="s">
        <v>1251</v>
      </c>
      <c r="C1201" t="s">
        <v>0</v>
      </c>
      <c r="D1201">
        <v>40</v>
      </c>
      <c r="E1201" t="s">
        <v>21</v>
      </c>
      <c r="F1201" s="19">
        <f t="shared" si="264"/>
        <v>0.18191666666666667</v>
      </c>
      <c r="G1201" s="5">
        <f t="shared" si="265"/>
        <v>6.6053941666666676</v>
      </c>
    </row>
    <row r="1202" spans="2:7" x14ac:dyDescent="0.35">
      <c r="B1202" s="26" t="s">
        <v>1252</v>
      </c>
      <c r="C1202" t="s">
        <v>0</v>
      </c>
      <c r="D1202">
        <v>20</v>
      </c>
      <c r="E1202" t="s">
        <v>21</v>
      </c>
      <c r="F1202" s="19">
        <f t="shared" si="264"/>
        <v>9.0958333333333335E-2</v>
      </c>
      <c r="G1202" s="5">
        <f t="shared" si="265"/>
        <v>3.3026970833333338</v>
      </c>
    </row>
    <row r="1203" spans="2:7" x14ac:dyDescent="0.35">
      <c r="B1203" s="26" t="s">
        <v>1253</v>
      </c>
      <c r="C1203" t="s">
        <v>0</v>
      </c>
      <c r="D1203">
        <v>25</v>
      </c>
      <c r="E1203" t="s">
        <v>21</v>
      </c>
      <c r="F1203" s="19">
        <f t="shared" si="264"/>
        <v>0.11369791666666666</v>
      </c>
      <c r="G1203" s="5">
        <f t="shared" si="265"/>
        <v>4.1283713541666671</v>
      </c>
    </row>
    <row r="1204" spans="2:7" x14ac:dyDescent="0.35">
      <c r="B1204" s="26" t="s">
        <v>1254</v>
      </c>
      <c r="C1204" t="s">
        <v>0</v>
      </c>
      <c r="D1204">
        <v>50</v>
      </c>
      <c r="E1204" t="s">
        <v>21</v>
      </c>
      <c r="F1204" s="19">
        <f t="shared" si="264"/>
        <v>0.22739583333333332</v>
      </c>
      <c r="G1204" s="5">
        <f t="shared" si="265"/>
        <v>8.2567427083333342</v>
      </c>
    </row>
    <row r="1205" spans="2:7" x14ac:dyDescent="0.35">
      <c r="B1205" s="26" t="s">
        <v>1255</v>
      </c>
      <c r="C1205" t="s">
        <v>0</v>
      </c>
      <c r="D1205">
        <v>40</v>
      </c>
      <c r="E1205" t="s">
        <v>21</v>
      </c>
      <c r="F1205" s="19">
        <f t="shared" si="264"/>
        <v>0.18191666666666667</v>
      </c>
      <c r="G1205" s="5">
        <f t="shared" si="265"/>
        <v>6.6053941666666676</v>
      </c>
    </row>
    <row r="1206" spans="2:7" x14ac:dyDescent="0.35">
      <c r="B1206" s="26" t="s">
        <v>1256</v>
      </c>
      <c r="C1206" t="s">
        <v>0</v>
      </c>
      <c r="D1206">
        <v>75</v>
      </c>
      <c r="E1206" t="s">
        <v>21</v>
      </c>
      <c r="F1206" s="19">
        <f t="shared" si="264"/>
        <v>0.34109374999999997</v>
      </c>
      <c r="G1206" s="5">
        <f t="shared" si="265"/>
        <v>12.3851140625</v>
      </c>
    </row>
    <row r="1207" spans="2:7" x14ac:dyDescent="0.35">
      <c r="B1207" s="26" t="s">
        <v>1257</v>
      </c>
      <c r="C1207" t="s">
        <v>0</v>
      </c>
      <c r="D1207">
        <v>500</v>
      </c>
      <c r="E1207" t="s">
        <v>21</v>
      </c>
      <c r="F1207" s="19">
        <f t="shared" si="264"/>
        <v>2.2739583333333333</v>
      </c>
      <c r="G1207" s="5">
        <f t="shared" si="265"/>
        <v>82.567427083333342</v>
      </c>
    </row>
    <row r="1208" spans="2:7" x14ac:dyDescent="0.35">
      <c r="B1208" s="26" t="s">
        <v>1258</v>
      </c>
      <c r="C1208" t="s">
        <v>0</v>
      </c>
      <c r="D1208">
        <v>300</v>
      </c>
      <c r="E1208" t="s">
        <v>21</v>
      </c>
      <c r="F1208" s="19">
        <f t="shared" si="264"/>
        <v>1.3643749999999999</v>
      </c>
      <c r="G1208" s="5">
        <f t="shared" si="265"/>
        <v>49.540456249999998</v>
      </c>
    </row>
    <row r="1209" spans="2:7" x14ac:dyDescent="0.35">
      <c r="B1209" s="26" t="s">
        <v>1259</v>
      </c>
      <c r="C1209" t="s">
        <v>0</v>
      </c>
      <c r="D1209">
        <v>600</v>
      </c>
      <c r="E1209" t="s">
        <v>21</v>
      </c>
      <c r="F1209" s="19">
        <f t="shared" si="264"/>
        <v>2.7287499999999998</v>
      </c>
      <c r="G1209" s="5">
        <f t="shared" si="265"/>
        <v>99.080912499999997</v>
      </c>
    </row>
    <row r="1210" spans="2:7" x14ac:dyDescent="0.35">
      <c r="B1210" s="26" t="s">
        <v>1260</v>
      </c>
      <c r="C1210" t="s">
        <v>0</v>
      </c>
      <c r="D1210">
        <v>400</v>
      </c>
      <c r="E1210" t="s">
        <v>21</v>
      </c>
      <c r="F1210" s="19">
        <f t="shared" si="264"/>
        <v>1.8191666666666666</v>
      </c>
      <c r="G1210" s="5">
        <f t="shared" si="265"/>
        <v>66.053941666666674</v>
      </c>
    </row>
    <row r="1211" spans="2:7" x14ac:dyDescent="0.35">
      <c r="B1211" s="26" t="s">
        <v>1261</v>
      </c>
      <c r="C1211" t="s">
        <v>0</v>
      </c>
      <c r="D1211">
        <v>40</v>
      </c>
      <c r="E1211" t="s">
        <v>21</v>
      </c>
      <c r="F1211" s="19">
        <f t="shared" si="264"/>
        <v>0.18191666666666667</v>
      </c>
      <c r="G1211" s="5">
        <f t="shared" si="265"/>
        <v>6.6053941666666676</v>
      </c>
    </row>
    <row r="1212" spans="2:7" x14ac:dyDescent="0.35">
      <c r="B1212" s="26" t="s">
        <v>1262</v>
      </c>
      <c r="C1212" t="s">
        <v>0</v>
      </c>
      <c r="D1212">
        <v>50</v>
      </c>
      <c r="E1212" t="s">
        <v>21</v>
      </c>
      <c r="F1212" s="19">
        <f t="shared" si="264"/>
        <v>0.22739583333333332</v>
      </c>
      <c r="G1212" s="5">
        <f t="shared" si="265"/>
        <v>8.2567427083333342</v>
      </c>
    </row>
    <row r="1213" spans="2:7" x14ac:dyDescent="0.35">
      <c r="B1213" s="26" t="s">
        <v>1263</v>
      </c>
      <c r="C1213" t="s">
        <v>0</v>
      </c>
      <c r="D1213">
        <v>100</v>
      </c>
      <c r="E1213" t="s">
        <v>21</v>
      </c>
      <c r="F1213" s="19">
        <f t="shared" si="264"/>
        <v>0.45479166666666665</v>
      </c>
      <c r="G1213" s="5">
        <f t="shared" si="265"/>
        <v>16.513485416666668</v>
      </c>
    </row>
    <row r="1214" spans="2:7" x14ac:dyDescent="0.35">
      <c r="B1214" s="26" t="s">
        <v>1264</v>
      </c>
      <c r="C1214" t="s">
        <v>0</v>
      </c>
      <c r="D1214">
        <v>50</v>
      </c>
      <c r="E1214" t="s">
        <v>21</v>
      </c>
      <c r="F1214" s="19">
        <f t="shared" si="264"/>
        <v>0.22739583333333332</v>
      </c>
      <c r="G1214" s="5">
        <f t="shared" si="265"/>
        <v>8.2567427083333342</v>
      </c>
    </row>
    <row r="1215" spans="2:7" x14ac:dyDescent="0.35">
      <c r="B1215" s="26" t="s">
        <v>1265</v>
      </c>
      <c r="C1215" t="s">
        <v>0</v>
      </c>
      <c r="D1215">
        <v>25</v>
      </c>
      <c r="E1215" t="s">
        <v>21</v>
      </c>
      <c r="F1215" s="19">
        <f t="shared" si="264"/>
        <v>0.11369791666666666</v>
      </c>
      <c r="G1215" s="5">
        <f t="shared" si="265"/>
        <v>4.1283713541666671</v>
      </c>
    </row>
    <row r="1216" spans="2:7" x14ac:dyDescent="0.35">
      <c r="B1216" s="26" t="s">
        <v>1266</v>
      </c>
      <c r="C1216" t="s">
        <v>0</v>
      </c>
      <c r="D1216">
        <v>150</v>
      </c>
      <c r="E1216" t="s">
        <v>21</v>
      </c>
      <c r="F1216" s="19">
        <f t="shared" si="264"/>
        <v>0.68218749999999995</v>
      </c>
      <c r="G1216" s="5">
        <f t="shared" si="265"/>
        <v>24.770228124999999</v>
      </c>
    </row>
    <row r="1217" spans="2:7" x14ac:dyDescent="0.35">
      <c r="B1217" s="26" t="s">
        <v>1267</v>
      </c>
      <c r="C1217" t="s">
        <v>0</v>
      </c>
      <c r="D1217">
        <v>80</v>
      </c>
      <c r="E1217" t="s">
        <v>21</v>
      </c>
      <c r="F1217" s="19">
        <f t="shared" si="264"/>
        <v>0.36383333333333334</v>
      </c>
      <c r="G1217" s="5">
        <f t="shared" si="265"/>
        <v>13.210788333333335</v>
      </c>
    </row>
    <row r="1218" spans="2:7" x14ac:dyDescent="0.35">
      <c r="B1218" s="26" t="s">
        <v>1268</v>
      </c>
      <c r="C1218" t="s">
        <v>0</v>
      </c>
      <c r="D1218">
        <v>150</v>
      </c>
      <c r="E1218" t="s">
        <v>21</v>
      </c>
      <c r="F1218" s="19">
        <f t="shared" si="264"/>
        <v>0.68218749999999995</v>
      </c>
      <c r="G1218" s="5">
        <f t="shared" si="265"/>
        <v>24.770228124999999</v>
      </c>
    </row>
    <row r="1219" spans="2:7" x14ac:dyDescent="0.35">
      <c r="B1219" s="26" t="s">
        <v>1269</v>
      </c>
      <c r="C1219" t="s">
        <v>0</v>
      </c>
      <c r="D1219">
        <v>150</v>
      </c>
      <c r="E1219" t="s">
        <v>21</v>
      </c>
      <c r="F1219" s="19">
        <f t="shared" si="264"/>
        <v>0.68218749999999995</v>
      </c>
      <c r="G1219" s="5">
        <f t="shared" si="265"/>
        <v>24.770228124999999</v>
      </c>
    </row>
    <row r="1220" spans="2:7" x14ac:dyDescent="0.35">
      <c r="B1220" s="26" t="s">
        <v>1270</v>
      </c>
      <c r="C1220" t="s">
        <v>0</v>
      </c>
      <c r="D1220">
        <v>50</v>
      </c>
      <c r="E1220" t="s">
        <v>21</v>
      </c>
      <c r="F1220" s="19">
        <f t="shared" si="264"/>
        <v>0.22739583333333332</v>
      </c>
      <c r="G1220" s="5">
        <f t="shared" si="265"/>
        <v>8.2567427083333342</v>
      </c>
    </row>
    <row r="1221" spans="2:7" x14ac:dyDescent="0.35">
      <c r="B1221" s="26" t="s">
        <v>1271</v>
      </c>
      <c r="C1221" t="s">
        <v>0</v>
      </c>
      <c r="D1221">
        <v>25</v>
      </c>
      <c r="E1221" t="s">
        <v>21</v>
      </c>
      <c r="F1221" s="19">
        <f t="shared" si="264"/>
        <v>0.11369791666666666</v>
      </c>
      <c r="G1221" s="5">
        <f t="shared" si="265"/>
        <v>4.1283713541666671</v>
      </c>
    </row>
    <row r="1222" spans="2:7" x14ac:dyDescent="0.35">
      <c r="B1222" s="26" t="s">
        <v>1272</v>
      </c>
      <c r="C1222" t="s">
        <v>0</v>
      </c>
      <c r="D1222">
        <v>6</v>
      </c>
      <c r="E1222" t="s">
        <v>21</v>
      </c>
      <c r="F1222" s="19">
        <f t="shared" si="264"/>
        <v>2.7287499999999999E-2</v>
      </c>
      <c r="G1222" s="5">
        <f t="shared" si="265"/>
        <v>0.99080912500000007</v>
      </c>
    </row>
    <row r="1223" spans="2:7" x14ac:dyDescent="0.35">
      <c r="B1223" s="26" t="s">
        <v>1273</v>
      </c>
      <c r="C1223" t="s">
        <v>0</v>
      </c>
      <c r="D1223">
        <v>50</v>
      </c>
      <c r="E1223" t="s">
        <v>21</v>
      </c>
      <c r="F1223" s="19">
        <f t="shared" si="264"/>
        <v>0.22739583333333332</v>
      </c>
      <c r="G1223" s="5">
        <f t="shared" si="265"/>
        <v>8.2567427083333342</v>
      </c>
    </row>
    <row r="1224" spans="2:7" x14ac:dyDescent="0.35">
      <c r="B1224" s="26" t="s">
        <v>1274</v>
      </c>
      <c r="C1224" t="s">
        <v>0</v>
      </c>
      <c r="D1224">
        <v>50</v>
      </c>
      <c r="E1224" t="s">
        <v>21</v>
      </c>
      <c r="F1224" s="19">
        <f t="shared" si="264"/>
        <v>0.22739583333333332</v>
      </c>
      <c r="G1224" s="5">
        <f t="shared" si="265"/>
        <v>8.2567427083333342</v>
      </c>
    </row>
    <row r="1225" spans="2:7" x14ac:dyDescent="0.35">
      <c r="B1225" s="26" t="s">
        <v>1275</v>
      </c>
      <c r="C1225" t="s">
        <v>0</v>
      </c>
      <c r="D1225">
        <v>50</v>
      </c>
      <c r="E1225" t="s">
        <v>21</v>
      </c>
      <c r="F1225" s="19">
        <f t="shared" si="264"/>
        <v>0.22739583333333332</v>
      </c>
      <c r="G1225" s="5">
        <f t="shared" si="265"/>
        <v>8.2567427083333342</v>
      </c>
    </row>
    <row r="1226" spans="2:7" x14ac:dyDescent="0.35">
      <c r="B1226" s="26" t="s">
        <v>1276</v>
      </c>
      <c r="C1226" t="s">
        <v>0</v>
      </c>
      <c r="D1226">
        <v>150</v>
      </c>
      <c r="E1226" t="s">
        <v>21</v>
      </c>
      <c r="F1226" s="19">
        <f t="shared" si="264"/>
        <v>0.68218749999999995</v>
      </c>
      <c r="G1226" s="5">
        <f t="shared" si="265"/>
        <v>24.770228124999999</v>
      </c>
    </row>
    <row r="1227" spans="2:7" x14ac:dyDescent="0.35">
      <c r="B1227" s="26" t="s">
        <v>1277</v>
      </c>
      <c r="C1227" t="s">
        <v>0</v>
      </c>
      <c r="D1227">
        <v>80</v>
      </c>
      <c r="E1227" t="s">
        <v>21</v>
      </c>
      <c r="F1227" s="19">
        <f t="shared" si="264"/>
        <v>0.36383333333333334</v>
      </c>
      <c r="G1227" s="5">
        <f t="shared" si="265"/>
        <v>13.210788333333335</v>
      </c>
    </row>
    <row r="1228" spans="2:7" x14ac:dyDescent="0.35">
      <c r="B1228" s="26" t="s">
        <v>1278</v>
      </c>
      <c r="C1228" t="s">
        <v>0</v>
      </c>
      <c r="D1228">
        <v>20</v>
      </c>
      <c r="E1228" t="s">
        <v>21</v>
      </c>
      <c r="F1228" s="19">
        <f t="shared" si="264"/>
        <v>9.0958333333333335E-2</v>
      </c>
      <c r="G1228" s="5">
        <f t="shared" si="265"/>
        <v>3.3026970833333338</v>
      </c>
    </row>
    <row r="1229" spans="2:7" x14ac:dyDescent="0.35">
      <c r="B1229" s="26" t="s">
        <v>1279</v>
      </c>
      <c r="C1229" t="s">
        <v>0</v>
      </c>
      <c r="D1229">
        <v>16</v>
      </c>
      <c r="E1229" t="s">
        <v>21</v>
      </c>
      <c r="F1229" s="19">
        <f t="shared" si="264"/>
        <v>7.2766666666666674E-2</v>
      </c>
      <c r="G1229" s="5">
        <f t="shared" si="265"/>
        <v>2.6421576666666673</v>
      </c>
    </row>
    <row r="1230" spans="2:7" x14ac:dyDescent="0.35">
      <c r="B1230" s="26" t="s">
        <v>1280</v>
      </c>
      <c r="C1230" t="s">
        <v>0</v>
      </c>
      <c r="D1230" s="27">
        <v>1000</v>
      </c>
      <c r="E1230" t="s">
        <v>21</v>
      </c>
      <c r="F1230" s="19">
        <f t="shared" si="264"/>
        <v>4.5479166666666666</v>
      </c>
      <c r="G1230" s="5">
        <f t="shared" si="265"/>
        <v>165.13485416666668</v>
      </c>
    </row>
    <row r="1231" spans="2:7" x14ac:dyDescent="0.35">
      <c r="B1231" s="26" t="s">
        <v>1281</v>
      </c>
      <c r="C1231" t="s">
        <v>0</v>
      </c>
      <c r="D1231" s="27">
        <v>1250</v>
      </c>
      <c r="E1231" t="s">
        <v>21</v>
      </c>
      <c r="F1231" s="19">
        <f t="shared" si="264"/>
        <v>5.684895833333333</v>
      </c>
      <c r="G1231" s="5">
        <f t="shared" si="265"/>
        <v>206.41856770833334</v>
      </c>
    </row>
    <row r="1232" spans="2:7" x14ac:dyDescent="0.35">
      <c r="B1232" s="26" t="s">
        <v>1283</v>
      </c>
      <c r="C1232" t="s">
        <v>0</v>
      </c>
      <c r="D1232" s="27">
        <v>2000</v>
      </c>
      <c r="E1232" t="s">
        <v>21</v>
      </c>
      <c r="F1232" s="19">
        <f t="shared" si="264"/>
        <v>9.0958333333333332</v>
      </c>
      <c r="G1232" s="5">
        <f t="shared" si="265"/>
        <v>330.26970833333337</v>
      </c>
    </row>
    <row r="1233" spans="2:7" x14ac:dyDescent="0.35">
      <c r="B1233" s="26" t="s">
        <v>1282</v>
      </c>
      <c r="C1233" t="s">
        <v>0</v>
      </c>
      <c r="D1233">
        <v>1000</v>
      </c>
      <c r="E1233" t="s">
        <v>21</v>
      </c>
      <c r="F1233" s="19">
        <f t="shared" si="264"/>
        <v>4.5479166666666666</v>
      </c>
      <c r="G1233" s="5">
        <f t="shared" si="265"/>
        <v>165.13485416666668</v>
      </c>
    </row>
    <row r="1234" spans="2:7" x14ac:dyDescent="0.35">
      <c r="B1234" s="26" t="s">
        <v>1284</v>
      </c>
      <c r="C1234" t="s">
        <v>0</v>
      </c>
      <c r="D1234" s="27">
        <v>100</v>
      </c>
      <c r="E1234" t="s">
        <v>21</v>
      </c>
      <c r="F1234" s="19">
        <f t="shared" si="264"/>
        <v>0.45479166666666665</v>
      </c>
      <c r="G1234" s="5">
        <f t="shared" si="265"/>
        <v>16.513485416666668</v>
      </c>
    </row>
    <row r="1235" spans="2:7" x14ac:dyDescent="0.35">
      <c r="B1235" s="26" t="s">
        <v>1285</v>
      </c>
      <c r="C1235" t="s">
        <v>0</v>
      </c>
      <c r="D1235" s="27">
        <v>150</v>
      </c>
      <c r="E1235" t="s">
        <v>21</v>
      </c>
      <c r="F1235" s="19">
        <f t="shared" si="264"/>
        <v>0.68218749999999995</v>
      </c>
      <c r="G1235" s="5">
        <f t="shared" si="265"/>
        <v>24.770228124999999</v>
      </c>
    </row>
    <row r="1236" spans="2:7" x14ac:dyDescent="0.35">
      <c r="B1236" s="26" t="s">
        <v>1286</v>
      </c>
      <c r="C1236" t="s">
        <v>0</v>
      </c>
      <c r="D1236" s="27">
        <v>500</v>
      </c>
      <c r="E1236" t="s">
        <v>21</v>
      </c>
      <c r="F1236" s="19">
        <f t="shared" si="264"/>
        <v>2.2739583333333333</v>
      </c>
      <c r="G1236" s="5">
        <f t="shared" si="265"/>
        <v>82.567427083333342</v>
      </c>
    </row>
    <row r="1237" spans="2:7" x14ac:dyDescent="0.35">
      <c r="B1237" s="26" t="s">
        <v>1287</v>
      </c>
      <c r="C1237" t="s">
        <v>0</v>
      </c>
      <c r="D1237" s="27">
        <v>10</v>
      </c>
      <c r="E1237" t="s">
        <v>21</v>
      </c>
      <c r="F1237" s="19">
        <f t="shared" si="264"/>
        <v>4.5479166666666668E-2</v>
      </c>
      <c r="G1237" s="5">
        <f t="shared" si="265"/>
        <v>1.6513485416666669</v>
      </c>
    </row>
    <row r="1238" spans="2:7" x14ac:dyDescent="0.35">
      <c r="B1238" s="26" t="s">
        <v>1288</v>
      </c>
      <c r="C1238" t="s">
        <v>0</v>
      </c>
      <c r="D1238" s="27">
        <v>4</v>
      </c>
      <c r="E1238" t="s">
        <v>21</v>
      </c>
      <c r="F1238" s="19">
        <f t="shared" si="264"/>
        <v>1.8191666666666668E-2</v>
      </c>
      <c r="G1238" s="5">
        <f t="shared" si="265"/>
        <v>0.66053941666666682</v>
      </c>
    </row>
    <row r="1239" spans="2:7" x14ac:dyDescent="0.35">
      <c r="B1239" s="26" t="s">
        <v>1289</v>
      </c>
      <c r="C1239" t="s">
        <v>0</v>
      </c>
      <c r="D1239" s="27">
        <v>80</v>
      </c>
      <c r="E1239" t="s">
        <v>21</v>
      </c>
      <c r="F1239" s="19">
        <f t="shared" si="264"/>
        <v>0.36383333333333334</v>
      </c>
      <c r="G1239" s="5">
        <f t="shared" si="265"/>
        <v>13.210788333333335</v>
      </c>
    </row>
    <row r="1240" spans="2:7" x14ac:dyDescent="0.35">
      <c r="B1240" s="26" t="s">
        <v>1290</v>
      </c>
      <c r="C1240" t="s">
        <v>0</v>
      </c>
      <c r="D1240" s="27">
        <v>20</v>
      </c>
      <c r="E1240" t="s">
        <v>21</v>
      </c>
      <c r="F1240" s="19">
        <f t="shared" si="264"/>
        <v>9.0958333333333335E-2</v>
      </c>
      <c r="G1240" s="5">
        <f t="shared" si="265"/>
        <v>3.3026970833333338</v>
      </c>
    </row>
    <row r="1241" spans="2:7" x14ac:dyDescent="0.35">
      <c r="B1241" s="26" t="s">
        <v>1291</v>
      </c>
      <c r="C1241" t="s">
        <v>91</v>
      </c>
      <c r="D1241" s="27">
        <v>10</v>
      </c>
      <c r="E1241" t="s">
        <v>21</v>
      </c>
      <c r="F1241" s="19">
        <f t="shared" si="264"/>
        <v>4.5479166666666668E-2</v>
      </c>
      <c r="G1241" s="5">
        <f t="shared" si="265"/>
        <v>1.6513485416666669</v>
      </c>
    </row>
    <row r="1242" spans="2:7" ht="15" thickBot="1" x14ac:dyDescent="0.4"/>
    <row r="1243" spans="2:7" ht="15" thickBot="1" x14ac:dyDescent="0.4">
      <c r="B1243" s="25" t="s">
        <v>1292</v>
      </c>
    </row>
    <row r="1244" spans="2:7" x14ac:dyDescent="0.35">
      <c r="B1244" s="26" t="s">
        <v>1294</v>
      </c>
      <c r="C1244" t="s">
        <v>1295</v>
      </c>
      <c r="D1244" s="27">
        <v>15</v>
      </c>
      <c r="E1244" t="s">
        <v>1296</v>
      </c>
      <c r="F1244" s="19">
        <f t="shared" ref="F1244" si="266">+D1244/72000*$C$1</f>
        <v>6.8218750000000009E-2</v>
      </c>
      <c r="G1244" s="5">
        <f t="shared" ref="G1244" si="267">$G$1*F1244</f>
        <v>2.4770228125000004</v>
      </c>
    </row>
    <row r="1245" spans="2:7" x14ac:dyDescent="0.35">
      <c r="B1245" s="26" t="s">
        <v>1297</v>
      </c>
      <c r="C1245" t="s">
        <v>1295</v>
      </c>
      <c r="D1245" s="27">
        <v>12</v>
      </c>
      <c r="E1245" t="s">
        <v>1296</v>
      </c>
      <c r="F1245" s="19">
        <f t="shared" ref="F1245:F1307" si="268">+D1245/72000*$C$1</f>
        <v>5.4574999999999999E-2</v>
      </c>
      <c r="G1245" s="5">
        <f t="shared" ref="G1245:G1307" si="269">$G$1*F1245</f>
        <v>1.9816182500000001</v>
      </c>
    </row>
    <row r="1246" spans="2:7" x14ac:dyDescent="0.35">
      <c r="B1246" s="26" t="s">
        <v>1298</v>
      </c>
      <c r="C1246" t="s">
        <v>1295</v>
      </c>
      <c r="D1246" s="27">
        <v>12</v>
      </c>
      <c r="E1246" t="s">
        <v>1296</v>
      </c>
      <c r="F1246" s="19">
        <f t="shared" si="268"/>
        <v>5.4574999999999999E-2</v>
      </c>
      <c r="G1246" s="5">
        <f t="shared" si="269"/>
        <v>1.9816182500000001</v>
      </c>
    </row>
    <row r="1247" spans="2:7" x14ac:dyDescent="0.35">
      <c r="B1247" s="26" t="s">
        <v>1299</v>
      </c>
      <c r="C1247" t="s">
        <v>1295</v>
      </c>
      <c r="D1247" s="27">
        <v>18</v>
      </c>
      <c r="E1247" t="s">
        <v>1296</v>
      </c>
      <c r="F1247" s="19">
        <f t="shared" si="268"/>
        <v>8.1862500000000005E-2</v>
      </c>
      <c r="G1247" s="5">
        <f t="shared" si="269"/>
        <v>2.9724273750000005</v>
      </c>
    </row>
    <row r="1248" spans="2:7" x14ac:dyDescent="0.35">
      <c r="B1248" s="26" t="s">
        <v>1300</v>
      </c>
      <c r="C1248" t="s">
        <v>1295</v>
      </c>
      <c r="D1248" s="27">
        <v>24</v>
      </c>
      <c r="E1248" t="s">
        <v>1296</v>
      </c>
      <c r="F1248" s="19">
        <f t="shared" si="268"/>
        <v>0.10915</v>
      </c>
      <c r="G1248" s="5">
        <f t="shared" si="269"/>
        <v>3.9632365000000003</v>
      </c>
    </row>
    <row r="1249" spans="2:7" x14ac:dyDescent="0.35">
      <c r="B1249" s="26" t="s">
        <v>1301</v>
      </c>
      <c r="C1249" t="s">
        <v>1295</v>
      </c>
      <c r="D1249" s="27">
        <v>10</v>
      </c>
      <c r="E1249" t="s">
        <v>1296</v>
      </c>
      <c r="F1249" s="19">
        <f t="shared" si="268"/>
        <v>4.5479166666666668E-2</v>
      </c>
      <c r="G1249" s="5">
        <f t="shared" si="269"/>
        <v>1.6513485416666669</v>
      </c>
    </row>
    <row r="1250" spans="2:7" x14ac:dyDescent="0.35">
      <c r="B1250" s="26" t="s">
        <v>1302</v>
      </c>
      <c r="C1250" t="s">
        <v>1295</v>
      </c>
      <c r="D1250" s="27">
        <v>10</v>
      </c>
      <c r="E1250" t="s">
        <v>1296</v>
      </c>
      <c r="F1250" s="19">
        <f t="shared" si="268"/>
        <v>4.5479166666666668E-2</v>
      </c>
      <c r="G1250" s="5">
        <f t="shared" si="269"/>
        <v>1.6513485416666669</v>
      </c>
    </row>
    <row r="1251" spans="2:7" x14ac:dyDescent="0.35">
      <c r="B1251" s="26" t="s">
        <v>1303</v>
      </c>
      <c r="C1251" t="s">
        <v>1295</v>
      </c>
      <c r="D1251" s="27">
        <v>8</v>
      </c>
      <c r="E1251" t="s">
        <v>1296</v>
      </c>
      <c r="F1251" s="19">
        <f t="shared" si="268"/>
        <v>3.6383333333333337E-2</v>
      </c>
      <c r="G1251" s="5">
        <f t="shared" si="269"/>
        <v>1.3210788333333336</v>
      </c>
    </row>
    <row r="1252" spans="2:7" x14ac:dyDescent="0.35">
      <c r="B1252" s="26" t="s">
        <v>1304</v>
      </c>
      <c r="C1252" t="s">
        <v>1295</v>
      </c>
      <c r="D1252" s="27">
        <v>12</v>
      </c>
      <c r="E1252" t="s">
        <v>1296</v>
      </c>
      <c r="F1252" s="19">
        <f t="shared" si="268"/>
        <v>5.4574999999999999E-2</v>
      </c>
      <c r="G1252" s="5">
        <f t="shared" si="269"/>
        <v>1.9816182500000001</v>
      </c>
    </row>
    <row r="1253" spans="2:7" x14ac:dyDescent="0.35">
      <c r="B1253" s="26" t="s">
        <v>1305</v>
      </c>
      <c r="C1253" t="s">
        <v>1295</v>
      </c>
      <c r="D1253" s="27">
        <v>6</v>
      </c>
      <c r="E1253" t="s">
        <v>1296</v>
      </c>
      <c r="F1253" s="19">
        <f t="shared" si="268"/>
        <v>2.7287499999999999E-2</v>
      </c>
      <c r="G1253" s="5">
        <f t="shared" si="269"/>
        <v>0.99080912500000007</v>
      </c>
    </row>
    <row r="1254" spans="2:7" x14ac:dyDescent="0.35">
      <c r="B1254" s="26" t="s">
        <v>1306</v>
      </c>
      <c r="C1254" t="s">
        <v>1295</v>
      </c>
      <c r="D1254" s="27">
        <v>18</v>
      </c>
      <c r="E1254" t="s">
        <v>1296</v>
      </c>
      <c r="F1254" s="19">
        <f t="shared" si="268"/>
        <v>8.1862500000000005E-2</v>
      </c>
      <c r="G1254" s="5">
        <f t="shared" si="269"/>
        <v>2.9724273750000005</v>
      </c>
    </row>
    <row r="1255" spans="2:7" x14ac:dyDescent="0.35">
      <c r="B1255" s="26" t="s">
        <v>1307</v>
      </c>
      <c r="C1255" t="s">
        <v>1295</v>
      </c>
      <c r="D1255" s="27">
        <v>16</v>
      </c>
      <c r="E1255" t="s">
        <v>1296</v>
      </c>
      <c r="F1255" s="19">
        <f t="shared" si="268"/>
        <v>7.2766666666666674E-2</v>
      </c>
      <c r="G1255" s="5">
        <f t="shared" si="269"/>
        <v>2.6421576666666673</v>
      </c>
    </row>
    <row r="1256" spans="2:7" x14ac:dyDescent="0.35">
      <c r="B1256" s="26" t="s">
        <v>1308</v>
      </c>
      <c r="C1256" t="s">
        <v>1295</v>
      </c>
      <c r="D1256" s="27">
        <v>22</v>
      </c>
      <c r="E1256" t="s">
        <v>1296</v>
      </c>
      <c r="F1256" s="19">
        <f t="shared" si="268"/>
        <v>0.10005416666666667</v>
      </c>
      <c r="G1256" s="5">
        <f t="shared" si="269"/>
        <v>3.632966791666667</v>
      </c>
    </row>
    <row r="1257" spans="2:7" x14ac:dyDescent="0.35">
      <c r="B1257" s="26" t="s">
        <v>1309</v>
      </c>
      <c r="C1257" t="s">
        <v>1295</v>
      </c>
      <c r="D1257" s="27">
        <v>10</v>
      </c>
      <c r="E1257" t="s">
        <v>1296</v>
      </c>
      <c r="F1257" s="19">
        <f t="shared" si="268"/>
        <v>4.5479166666666668E-2</v>
      </c>
      <c r="G1257" s="5">
        <f t="shared" si="269"/>
        <v>1.6513485416666669</v>
      </c>
    </row>
    <row r="1258" spans="2:7" x14ac:dyDescent="0.35">
      <c r="B1258" s="26" t="s">
        <v>1310</v>
      </c>
      <c r="C1258" t="s">
        <v>1295</v>
      </c>
      <c r="D1258" s="27">
        <v>20</v>
      </c>
      <c r="E1258" t="s">
        <v>1296</v>
      </c>
      <c r="F1258" s="19">
        <f t="shared" si="268"/>
        <v>9.0958333333333335E-2</v>
      </c>
      <c r="G1258" s="5">
        <f t="shared" si="269"/>
        <v>3.3026970833333338</v>
      </c>
    </row>
    <row r="1259" spans="2:7" x14ac:dyDescent="0.35">
      <c r="B1259" s="26" t="s">
        <v>1311</v>
      </c>
      <c r="C1259" t="s">
        <v>1295</v>
      </c>
      <c r="D1259" s="27">
        <v>22</v>
      </c>
      <c r="E1259" t="s">
        <v>1296</v>
      </c>
      <c r="F1259" s="19">
        <f t="shared" si="268"/>
        <v>0.10005416666666667</v>
      </c>
      <c r="G1259" s="5">
        <f t="shared" si="269"/>
        <v>3.632966791666667</v>
      </c>
    </row>
    <row r="1260" spans="2:7" x14ac:dyDescent="0.35">
      <c r="B1260" s="26" t="s">
        <v>1312</v>
      </c>
      <c r="C1260" t="s">
        <v>1295</v>
      </c>
      <c r="D1260" s="27">
        <v>26</v>
      </c>
      <c r="E1260" t="s">
        <v>1296</v>
      </c>
      <c r="F1260" s="19">
        <f t="shared" si="268"/>
        <v>0.11824583333333333</v>
      </c>
      <c r="G1260" s="5">
        <f t="shared" si="269"/>
        <v>4.2935062083333335</v>
      </c>
    </row>
    <row r="1261" spans="2:7" x14ac:dyDescent="0.35">
      <c r="B1261" s="26" t="s">
        <v>1313</v>
      </c>
      <c r="C1261" t="s">
        <v>1295</v>
      </c>
      <c r="D1261" s="27">
        <v>24</v>
      </c>
      <c r="E1261" t="s">
        <v>1296</v>
      </c>
      <c r="F1261" s="19">
        <f t="shared" si="268"/>
        <v>0.10915</v>
      </c>
      <c r="G1261" s="5">
        <f t="shared" si="269"/>
        <v>3.9632365000000003</v>
      </c>
    </row>
    <row r="1262" spans="2:7" x14ac:dyDescent="0.35">
      <c r="B1262" s="26" t="s">
        <v>1314</v>
      </c>
      <c r="C1262" t="s">
        <v>1295</v>
      </c>
      <c r="D1262" s="27">
        <v>12</v>
      </c>
      <c r="E1262" t="s">
        <v>1296</v>
      </c>
      <c r="F1262" s="19">
        <f t="shared" si="268"/>
        <v>5.4574999999999999E-2</v>
      </c>
      <c r="G1262" s="5">
        <f t="shared" si="269"/>
        <v>1.9816182500000001</v>
      </c>
    </row>
    <row r="1263" spans="2:7" x14ac:dyDescent="0.35">
      <c r="B1263" s="26" t="s">
        <v>1315</v>
      </c>
      <c r="C1263" t="s">
        <v>1295</v>
      </c>
      <c r="D1263" s="27">
        <v>10</v>
      </c>
      <c r="E1263" t="s">
        <v>1296</v>
      </c>
      <c r="F1263" s="19">
        <f t="shared" si="268"/>
        <v>4.5479166666666668E-2</v>
      </c>
      <c r="G1263" s="5">
        <f t="shared" si="269"/>
        <v>1.6513485416666669</v>
      </c>
    </row>
    <row r="1264" spans="2:7" x14ac:dyDescent="0.35">
      <c r="B1264" s="26" t="s">
        <v>1316</v>
      </c>
      <c r="C1264" t="s">
        <v>1295</v>
      </c>
      <c r="D1264" s="27">
        <v>16</v>
      </c>
      <c r="E1264" t="s">
        <v>1296</v>
      </c>
      <c r="F1264" s="19">
        <f t="shared" si="268"/>
        <v>7.2766666666666674E-2</v>
      </c>
      <c r="G1264" s="5">
        <f t="shared" si="269"/>
        <v>2.6421576666666673</v>
      </c>
    </row>
    <row r="1265" spans="2:7" x14ac:dyDescent="0.35">
      <c r="B1265" s="26" t="s">
        <v>1317</v>
      </c>
      <c r="C1265" t="s">
        <v>1295</v>
      </c>
      <c r="D1265" s="27">
        <v>16</v>
      </c>
      <c r="E1265" t="s">
        <v>1296</v>
      </c>
      <c r="F1265" s="19">
        <f t="shared" si="268"/>
        <v>7.2766666666666674E-2</v>
      </c>
      <c r="G1265" s="5">
        <f t="shared" si="269"/>
        <v>2.6421576666666673</v>
      </c>
    </row>
    <row r="1266" spans="2:7" x14ac:dyDescent="0.35">
      <c r="B1266" s="26" t="s">
        <v>1318</v>
      </c>
      <c r="C1266" t="s">
        <v>1295</v>
      </c>
      <c r="D1266" s="27">
        <v>8</v>
      </c>
      <c r="E1266" t="s">
        <v>1296</v>
      </c>
      <c r="F1266" s="19">
        <f t="shared" si="268"/>
        <v>3.6383333333333337E-2</v>
      </c>
      <c r="G1266" s="5">
        <f t="shared" si="269"/>
        <v>1.3210788333333336</v>
      </c>
    </row>
    <row r="1267" spans="2:7" x14ac:dyDescent="0.35">
      <c r="B1267" s="26" t="s">
        <v>1319</v>
      </c>
      <c r="C1267" t="s">
        <v>1295</v>
      </c>
      <c r="D1267" s="27">
        <v>12</v>
      </c>
      <c r="E1267" t="s">
        <v>1296</v>
      </c>
      <c r="F1267" s="19">
        <f t="shared" si="268"/>
        <v>5.4574999999999999E-2</v>
      </c>
      <c r="G1267" s="5">
        <f t="shared" si="269"/>
        <v>1.9816182500000001</v>
      </c>
    </row>
    <row r="1268" spans="2:7" x14ac:dyDescent="0.35">
      <c r="B1268" s="26" t="s">
        <v>1320</v>
      </c>
      <c r="C1268" t="s">
        <v>1295</v>
      </c>
      <c r="D1268" s="27">
        <v>18</v>
      </c>
      <c r="E1268" t="s">
        <v>1296</v>
      </c>
      <c r="F1268" s="19">
        <f t="shared" si="268"/>
        <v>8.1862500000000005E-2</v>
      </c>
      <c r="G1268" s="5">
        <f t="shared" si="269"/>
        <v>2.9724273750000005</v>
      </c>
    </row>
    <row r="1269" spans="2:7" x14ac:dyDescent="0.35">
      <c r="B1269" s="26" t="s">
        <v>1321</v>
      </c>
      <c r="C1269" t="s">
        <v>1295</v>
      </c>
      <c r="D1269" s="27">
        <v>6</v>
      </c>
      <c r="E1269" t="s">
        <v>1296</v>
      </c>
      <c r="F1269" s="19">
        <f t="shared" si="268"/>
        <v>2.7287499999999999E-2</v>
      </c>
      <c r="G1269" s="5">
        <f t="shared" si="269"/>
        <v>0.99080912500000007</v>
      </c>
    </row>
    <row r="1270" spans="2:7" x14ac:dyDescent="0.35">
      <c r="B1270" s="26" t="s">
        <v>1322</v>
      </c>
      <c r="C1270" t="s">
        <v>1295</v>
      </c>
      <c r="D1270" s="27">
        <v>8</v>
      </c>
      <c r="E1270" t="s">
        <v>1296</v>
      </c>
      <c r="F1270" s="19">
        <f t="shared" si="268"/>
        <v>3.6383333333333337E-2</v>
      </c>
      <c r="G1270" s="5">
        <f t="shared" si="269"/>
        <v>1.3210788333333336</v>
      </c>
    </row>
    <row r="1271" spans="2:7" x14ac:dyDescent="0.35">
      <c r="B1271" s="26" t="s">
        <v>1323</v>
      </c>
      <c r="C1271" t="s">
        <v>1295</v>
      </c>
      <c r="D1271" s="27">
        <v>4</v>
      </c>
      <c r="E1271" t="s">
        <v>1296</v>
      </c>
      <c r="F1271" s="19">
        <f t="shared" si="268"/>
        <v>1.8191666666666668E-2</v>
      </c>
      <c r="G1271" s="5">
        <f t="shared" si="269"/>
        <v>0.66053941666666682</v>
      </c>
    </row>
    <row r="1272" spans="2:7" x14ac:dyDescent="0.35">
      <c r="B1272" s="26" t="s">
        <v>1324</v>
      </c>
      <c r="C1272" t="s">
        <v>1295</v>
      </c>
      <c r="D1272" s="27">
        <v>12</v>
      </c>
      <c r="E1272" t="s">
        <v>1296</v>
      </c>
      <c r="F1272" s="19">
        <f t="shared" si="268"/>
        <v>5.4574999999999999E-2</v>
      </c>
      <c r="G1272" s="5">
        <f t="shared" si="269"/>
        <v>1.9816182500000001</v>
      </c>
    </row>
    <row r="1273" spans="2:7" x14ac:dyDescent="0.35">
      <c r="B1273" s="26" t="s">
        <v>1325</v>
      </c>
      <c r="C1273" t="s">
        <v>1295</v>
      </c>
      <c r="D1273" s="27">
        <v>14</v>
      </c>
      <c r="E1273" t="s">
        <v>1296</v>
      </c>
      <c r="F1273" s="19">
        <f t="shared" si="268"/>
        <v>6.3670833333333329E-2</v>
      </c>
      <c r="G1273" s="5">
        <f t="shared" si="269"/>
        <v>2.3118879583333332</v>
      </c>
    </row>
    <row r="1274" spans="2:7" x14ac:dyDescent="0.35">
      <c r="B1274" s="26" t="s">
        <v>1326</v>
      </c>
      <c r="C1274" t="s">
        <v>1295</v>
      </c>
      <c r="D1274" s="27">
        <v>6</v>
      </c>
      <c r="E1274" t="s">
        <v>1296</v>
      </c>
      <c r="F1274" s="19">
        <f t="shared" si="268"/>
        <v>2.7287499999999999E-2</v>
      </c>
      <c r="G1274" s="5">
        <f t="shared" si="269"/>
        <v>0.99080912500000007</v>
      </c>
    </row>
    <row r="1275" spans="2:7" x14ac:dyDescent="0.35">
      <c r="B1275" s="26" t="s">
        <v>1327</v>
      </c>
      <c r="C1275" t="s">
        <v>1295</v>
      </c>
      <c r="D1275" s="27">
        <v>18</v>
      </c>
      <c r="E1275" t="s">
        <v>1296</v>
      </c>
      <c r="F1275" s="19">
        <f t="shared" si="268"/>
        <v>8.1862500000000005E-2</v>
      </c>
      <c r="G1275" s="5">
        <f t="shared" si="269"/>
        <v>2.9724273750000005</v>
      </c>
    </row>
    <row r="1276" spans="2:7" x14ac:dyDescent="0.35">
      <c r="B1276" s="26" t="s">
        <v>1328</v>
      </c>
      <c r="C1276" t="s">
        <v>1295</v>
      </c>
      <c r="D1276" s="27">
        <v>14</v>
      </c>
      <c r="E1276" t="s">
        <v>1296</v>
      </c>
      <c r="F1276" s="19">
        <f t="shared" si="268"/>
        <v>6.3670833333333329E-2</v>
      </c>
      <c r="G1276" s="5">
        <f t="shared" si="269"/>
        <v>2.3118879583333332</v>
      </c>
    </row>
    <row r="1277" spans="2:7" x14ac:dyDescent="0.35">
      <c r="B1277" s="26" t="s">
        <v>1329</v>
      </c>
      <c r="C1277" t="s">
        <v>1295</v>
      </c>
      <c r="D1277" s="27">
        <v>10</v>
      </c>
      <c r="E1277" t="s">
        <v>1296</v>
      </c>
      <c r="F1277" s="19">
        <f t="shared" si="268"/>
        <v>4.5479166666666668E-2</v>
      </c>
      <c r="G1277" s="5">
        <f t="shared" si="269"/>
        <v>1.6513485416666669</v>
      </c>
    </row>
    <row r="1278" spans="2:7" x14ac:dyDescent="0.35">
      <c r="B1278" s="26" t="s">
        <v>1330</v>
      </c>
      <c r="C1278" t="s">
        <v>1295</v>
      </c>
      <c r="D1278" s="27">
        <v>4</v>
      </c>
      <c r="E1278" t="s">
        <v>1296</v>
      </c>
      <c r="F1278" s="19">
        <f t="shared" si="268"/>
        <v>1.8191666666666668E-2</v>
      </c>
      <c r="G1278" s="5">
        <f t="shared" si="269"/>
        <v>0.66053941666666682</v>
      </c>
    </row>
    <row r="1279" spans="2:7" x14ac:dyDescent="0.35">
      <c r="B1279" s="26" t="s">
        <v>1331</v>
      </c>
      <c r="C1279" t="s">
        <v>1295</v>
      </c>
      <c r="D1279" s="27">
        <v>8</v>
      </c>
      <c r="E1279" t="s">
        <v>1296</v>
      </c>
      <c r="F1279" s="19">
        <f t="shared" si="268"/>
        <v>3.6383333333333337E-2</v>
      </c>
      <c r="G1279" s="5">
        <f t="shared" si="269"/>
        <v>1.3210788333333336</v>
      </c>
    </row>
    <row r="1280" spans="2:7" x14ac:dyDescent="0.35">
      <c r="B1280" s="26" t="s">
        <v>1332</v>
      </c>
      <c r="C1280" t="s">
        <v>1295</v>
      </c>
      <c r="D1280" s="27">
        <v>18</v>
      </c>
      <c r="E1280" t="s">
        <v>1296</v>
      </c>
      <c r="F1280" s="19">
        <f t="shared" si="268"/>
        <v>8.1862500000000005E-2</v>
      </c>
      <c r="G1280" s="5">
        <f t="shared" si="269"/>
        <v>2.9724273750000005</v>
      </c>
    </row>
    <row r="1281" spans="2:7" x14ac:dyDescent="0.35">
      <c r="B1281" s="26" t="s">
        <v>1333</v>
      </c>
      <c r="C1281" t="s">
        <v>1295</v>
      </c>
      <c r="D1281" s="27">
        <v>6</v>
      </c>
      <c r="E1281" t="s">
        <v>1296</v>
      </c>
      <c r="F1281" s="19">
        <f t="shared" si="268"/>
        <v>2.7287499999999999E-2</v>
      </c>
      <c r="G1281" s="5">
        <f t="shared" si="269"/>
        <v>0.99080912500000007</v>
      </c>
    </row>
    <row r="1282" spans="2:7" x14ac:dyDescent="0.35">
      <c r="B1282" s="26" t="s">
        <v>1334</v>
      </c>
      <c r="C1282" t="s">
        <v>1295</v>
      </c>
      <c r="D1282" s="27">
        <v>8</v>
      </c>
      <c r="E1282" t="s">
        <v>1296</v>
      </c>
      <c r="F1282" s="19">
        <f t="shared" si="268"/>
        <v>3.6383333333333337E-2</v>
      </c>
      <c r="G1282" s="5">
        <f t="shared" si="269"/>
        <v>1.3210788333333336</v>
      </c>
    </row>
    <row r="1283" spans="2:7" x14ac:dyDescent="0.35">
      <c r="B1283" s="26" t="s">
        <v>1335</v>
      </c>
      <c r="C1283" t="s">
        <v>1295</v>
      </c>
      <c r="D1283" s="27">
        <v>8</v>
      </c>
      <c r="E1283" t="s">
        <v>1296</v>
      </c>
      <c r="F1283" s="19">
        <f t="shared" si="268"/>
        <v>3.6383333333333337E-2</v>
      </c>
      <c r="G1283" s="5">
        <f t="shared" si="269"/>
        <v>1.3210788333333336</v>
      </c>
    </row>
    <row r="1284" spans="2:7" x14ac:dyDescent="0.35">
      <c r="B1284" s="26" t="s">
        <v>1336</v>
      </c>
      <c r="C1284" t="s">
        <v>1295</v>
      </c>
      <c r="D1284" s="27">
        <v>14</v>
      </c>
      <c r="E1284" t="s">
        <v>1296</v>
      </c>
      <c r="F1284" s="19">
        <f t="shared" si="268"/>
        <v>6.3670833333333329E-2</v>
      </c>
      <c r="G1284" s="5">
        <f t="shared" si="269"/>
        <v>2.3118879583333332</v>
      </c>
    </row>
    <row r="1285" spans="2:7" x14ac:dyDescent="0.35">
      <c r="B1285" s="26" t="s">
        <v>1337</v>
      </c>
      <c r="C1285" t="s">
        <v>1295</v>
      </c>
      <c r="D1285" s="27">
        <v>8</v>
      </c>
      <c r="E1285" t="s">
        <v>1296</v>
      </c>
      <c r="F1285" s="19">
        <f t="shared" si="268"/>
        <v>3.6383333333333337E-2</v>
      </c>
      <c r="G1285" s="5">
        <f t="shared" si="269"/>
        <v>1.3210788333333336</v>
      </c>
    </row>
    <row r="1286" spans="2:7" x14ac:dyDescent="0.35">
      <c r="B1286" s="26" t="s">
        <v>1338</v>
      </c>
      <c r="C1286" t="s">
        <v>1295</v>
      </c>
      <c r="D1286" s="27">
        <v>12</v>
      </c>
      <c r="E1286" t="s">
        <v>1296</v>
      </c>
      <c r="F1286" s="19">
        <f t="shared" si="268"/>
        <v>5.4574999999999999E-2</v>
      </c>
      <c r="G1286" s="5">
        <f t="shared" si="269"/>
        <v>1.9816182500000001</v>
      </c>
    </row>
    <row r="1287" spans="2:7" x14ac:dyDescent="0.35">
      <c r="B1287" s="26" t="s">
        <v>1339</v>
      </c>
      <c r="C1287" t="s">
        <v>1295</v>
      </c>
      <c r="D1287" s="27">
        <v>18</v>
      </c>
      <c r="E1287" t="s">
        <v>1296</v>
      </c>
      <c r="F1287" s="19">
        <f t="shared" si="268"/>
        <v>8.1862500000000005E-2</v>
      </c>
      <c r="G1287" s="5">
        <f t="shared" si="269"/>
        <v>2.9724273750000005</v>
      </c>
    </row>
    <row r="1288" spans="2:7" x14ac:dyDescent="0.35">
      <c r="B1288" s="26" t="s">
        <v>1340</v>
      </c>
      <c r="C1288" t="s">
        <v>1295</v>
      </c>
      <c r="D1288" s="27">
        <v>8</v>
      </c>
      <c r="E1288" t="s">
        <v>1296</v>
      </c>
      <c r="F1288" s="19">
        <f t="shared" si="268"/>
        <v>3.6383333333333337E-2</v>
      </c>
      <c r="G1288" s="5">
        <f t="shared" si="269"/>
        <v>1.3210788333333336</v>
      </c>
    </row>
    <row r="1289" spans="2:7" x14ac:dyDescent="0.35">
      <c r="B1289" s="26" t="s">
        <v>1341</v>
      </c>
      <c r="C1289" t="s">
        <v>1342</v>
      </c>
      <c r="D1289" s="27">
        <v>20</v>
      </c>
      <c r="E1289" t="s">
        <v>1296</v>
      </c>
      <c r="F1289" s="19">
        <f t="shared" si="268"/>
        <v>9.0958333333333335E-2</v>
      </c>
      <c r="G1289" s="5">
        <f t="shared" si="269"/>
        <v>3.3026970833333338</v>
      </c>
    </row>
    <row r="1290" spans="2:7" x14ac:dyDescent="0.35">
      <c r="B1290" s="26" t="s">
        <v>1343</v>
      </c>
      <c r="C1290" t="s">
        <v>1295</v>
      </c>
      <c r="D1290" s="30">
        <v>7.5</v>
      </c>
      <c r="E1290" t="s">
        <v>1296</v>
      </c>
      <c r="F1290" s="19">
        <f t="shared" si="268"/>
        <v>3.4109375000000004E-2</v>
      </c>
      <c r="G1290" s="5">
        <f t="shared" si="269"/>
        <v>1.2385114062500002</v>
      </c>
    </row>
    <row r="1291" spans="2:7" x14ac:dyDescent="0.35">
      <c r="F1291" s="19"/>
    </row>
    <row r="1292" spans="2:7" x14ac:dyDescent="0.35">
      <c r="F1292" s="19"/>
    </row>
    <row r="1293" spans="2:7" x14ac:dyDescent="0.35">
      <c r="F1293" s="19"/>
    </row>
    <row r="1294" spans="2:7" x14ac:dyDescent="0.35">
      <c r="F1294" s="19"/>
    </row>
    <row r="1295" spans="2:7" x14ac:dyDescent="0.35">
      <c r="F1295" s="19"/>
    </row>
    <row r="1296" spans="2:7" x14ac:dyDescent="0.35">
      <c r="F1296" s="19"/>
    </row>
    <row r="1297" spans="6:6" x14ac:dyDescent="0.35">
      <c r="F1297" s="19"/>
    </row>
    <row r="1298" spans="6:6" x14ac:dyDescent="0.35">
      <c r="F1298" s="19"/>
    </row>
    <row r="1299" spans="6:6" x14ac:dyDescent="0.35">
      <c r="F1299" s="19"/>
    </row>
    <row r="1300" spans="6:6" x14ac:dyDescent="0.35">
      <c r="F1300" s="19"/>
    </row>
    <row r="1301" spans="6:6" x14ac:dyDescent="0.35">
      <c r="F1301" s="19"/>
    </row>
    <row r="1302" spans="6:6" x14ac:dyDescent="0.35">
      <c r="F1302" s="19"/>
    </row>
    <row r="1303" spans="6:6" x14ac:dyDescent="0.35">
      <c r="F1303" s="19"/>
    </row>
    <row r="1304" spans="6:6" x14ac:dyDescent="0.35">
      <c r="F1304" s="19"/>
    </row>
    <row r="1305" spans="6:6" x14ac:dyDescent="0.35">
      <c r="F1305" s="19"/>
    </row>
    <row r="1306" spans="6:6" x14ac:dyDescent="0.35">
      <c r="F1306" s="19"/>
    </row>
    <row r="1307" spans="6:6" x14ac:dyDescent="0.35">
      <c r="F1307" s="19"/>
    </row>
    <row r="1308" spans="6:6" x14ac:dyDescent="0.35">
      <c r="F1308" s="19"/>
    </row>
    <row r="1309" spans="6:6" x14ac:dyDescent="0.35">
      <c r="F1309" s="19"/>
    </row>
    <row r="1310" spans="6:6" x14ac:dyDescent="0.35">
      <c r="F1310" s="19"/>
    </row>
    <row r="1311" spans="6:6" x14ac:dyDescent="0.35">
      <c r="F1311" s="19"/>
    </row>
    <row r="1312" spans="6:6" x14ac:dyDescent="0.35">
      <c r="F1312" s="19"/>
    </row>
    <row r="1313" spans="6:6" x14ac:dyDescent="0.35">
      <c r="F1313" s="19"/>
    </row>
    <row r="1314" spans="6:6" x14ac:dyDescent="0.35">
      <c r="F1314" s="19"/>
    </row>
    <row r="1315" spans="6:6" x14ac:dyDescent="0.35">
      <c r="F1315" s="19"/>
    </row>
    <row r="1316" spans="6:6" x14ac:dyDescent="0.35">
      <c r="F1316" s="19"/>
    </row>
    <row r="1317" spans="6:6" x14ac:dyDescent="0.35">
      <c r="F1317" s="19"/>
    </row>
    <row r="1318" spans="6:6" x14ac:dyDescent="0.35">
      <c r="F1318" s="19"/>
    </row>
    <row r="1319" spans="6:6" x14ac:dyDescent="0.35">
      <c r="F1319" s="19"/>
    </row>
    <row r="1320" spans="6:6" x14ac:dyDescent="0.35">
      <c r="F1320" s="19"/>
    </row>
    <row r="1321" spans="6:6" x14ac:dyDescent="0.35">
      <c r="F1321" s="19"/>
    </row>
    <row r="1322" spans="6:6" x14ac:dyDescent="0.35">
      <c r="F1322" s="19"/>
    </row>
    <row r="1323" spans="6:6" x14ac:dyDescent="0.35">
      <c r="F1323" s="19"/>
    </row>
    <row r="1324" spans="6:6" x14ac:dyDescent="0.35">
      <c r="F1324" s="19"/>
    </row>
    <row r="1325" spans="6:6" x14ac:dyDescent="0.35">
      <c r="F1325" s="19"/>
    </row>
    <row r="1326" spans="6:6" x14ac:dyDescent="0.35">
      <c r="F1326" s="19"/>
    </row>
    <row r="1327" spans="6:6" x14ac:dyDescent="0.35">
      <c r="F1327" s="19"/>
    </row>
    <row r="1328" spans="6:6" x14ac:dyDescent="0.35">
      <c r="F1328" s="19"/>
    </row>
    <row r="1329" spans="6:6" x14ac:dyDescent="0.35">
      <c r="F1329" s="19"/>
    </row>
    <row r="1330" spans="6:6" x14ac:dyDescent="0.35">
      <c r="F1330" s="19"/>
    </row>
    <row r="1331" spans="6:6" x14ac:dyDescent="0.35">
      <c r="F1331" s="19"/>
    </row>
    <row r="1332" spans="6:6" x14ac:dyDescent="0.35">
      <c r="F1332" s="19"/>
    </row>
    <row r="1333" spans="6:6" x14ac:dyDescent="0.35">
      <c r="F1333" s="19"/>
    </row>
    <row r="1334" spans="6:6" x14ac:dyDescent="0.35">
      <c r="F1334" s="19"/>
    </row>
    <row r="1335" spans="6:6" x14ac:dyDescent="0.35">
      <c r="F1335" s="19"/>
    </row>
    <row r="1336" spans="6:6" x14ac:dyDescent="0.35">
      <c r="F1336" s="19"/>
    </row>
    <row r="1337" spans="6:6" x14ac:dyDescent="0.35">
      <c r="F1337" s="19"/>
    </row>
    <row r="1338" spans="6:6" x14ac:dyDescent="0.35">
      <c r="F1338" s="19"/>
    </row>
    <row r="1339" spans="6:6" x14ac:dyDescent="0.35">
      <c r="F1339" s="19"/>
    </row>
    <row r="1340" spans="6:6" x14ac:dyDescent="0.35">
      <c r="F1340" s="19"/>
    </row>
    <row r="1341" spans="6:6" x14ac:dyDescent="0.35">
      <c r="F1341" s="19"/>
    </row>
    <row r="1342" spans="6:6" x14ac:dyDescent="0.35">
      <c r="F1342" s="19"/>
    </row>
    <row r="1343" spans="6:6" x14ac:dyDescent="0.35">
      <c r="F1343" s="19"/>
    </row>
    <row r="1344" spans="6:6" x14ac:dyDescent="0.35">
      <c r="F1344" s="19"/>
    </row>
    <row r="1345" spans="6:6" x14ac:dyDescent="0.35">
      <c r="F1345" s="19"/>
    </row>
    <row r="1346" spans="6:6" x14ac:dyDescent="0.35">
      <c r="F1346" s="19"/>
    </row>
    <row r="1347" spans="6:6" x14ac:dyDescent="0.35">
      <c r="F1347" s="19"/>
    </row>
    <row r="1348" spans="6:6" x14ac:dyDescent="0.35">
      <c r="F1348" s="19"/>
    </row>
    <row r="1349" spans="6:6" x14ac:dyDescent="0.35">
      <c r="F1349" s="19"/>
    </row>
    <row r="1350" spans="6:6" x14ac:dyDescent="0.35">
      <c r="F1350" s="19"/>
    </row>
    <row r="1351" spans="6:6" x14ac:dyDescent="0.35">
      <c r="F1351" s="19"/>
    </row>
    <row r="1352" spans="6:6" x14ac:dyDescent="0.35">
      <c r="F1352" s="19"/>
    </row>
    <row r="1353" spans="6:6" x14ac:dyDescent="0.35">
      <c r="F1353" s="19"/>
    </row>
    <row r="1354" spans="6:6" x14ac:dyDescent="0.35">
      <c r="F1354" s="19"/>
    </row>
    <row r="1355" spans="6:6" x14ac:dyDescent="0.35">
      <c r="F1355" s="19"/>
    </row>
    <row r="1356" spans="6:6" x14ac:dyDescent="0.35">
      <c r="F1356" s="19"/>
    </row>
    <row r="1357" spans="6:6" x14ac:dyDescent="0.35">
      <c r="F1357" s="19"/>
    </row>
    <row r="1358" spans="6:6" x14ac:dyDescent="0.35">
      <c r="F1358" s="19"/>
    </row>
    <row r="1359" spans="6:6" x14ac:dyDescent="0.35">
      <c r="F1359" s="19"/>
    </row>
    <row r="1360" spans="6:6" x14ac:dyDescent="0.35">
      <c r="F1360" s="19"/>
    </row>
  </sheetData>
  <pageMargins left="0.70866141732283472" right="0.70866141732283472" top="0.35433070866141736" bottom="0.19685039370078741" header="0.31496062992125984" footer="0.31496062992125984"/>
  <pageSetup paperSize="9" scale="80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6"/>
  <sheetViews>
    <sheetView workbookViewId="0">
      <selection activeCell="J7" sqref="J7"/>
    </sheetView>
  </sheetViews>
  <sheetFormatPr defaultRowHeight="14.5" x14ac:dyDescent="0.35"/>
  <sheetData>
    <row r="1" spans="3:15" x14ac:dyDescent="0.35">
      <c r="D1" s="14">
        <v>0.1575</v>
      </c>
      <c r="J1">
        <v>327.45</v>
      </c>
    </row>
    <row r="2" spans="3:15" x14ac:dyDescent="0.35">
      <c r="E2">
        <v>1055.42</v>
      </c>
    </row>
    <row r="3" spans="3:15" x14ac:dyDescent="0.35">
      <c r="C3">
        <v>305</v>
      </c>
      <c r="D3">
        <v>220.18</v>
      </c>
      <c r="E3">
        <f>+D3*$D$1</f>
        <v>34.678350000000002</v>
      </c>
    </row>
    <row r="4" spans="3:15" x14ac:dyDescent="0.35">
      <c r="C4">
        <f>+C3+1</f>
        <v>306</v>
      </c>
      <c r="D4">
        <f>+D3+E3</f>
        <v>254.85835</v>
      </c>
      <c r="E4">
        <f t="shared" ref="E4:E35" si="0">+D4*$D$1</f>
        <v>40.140190125000004</v>
      </c>
      <c r="I4">
        <v>312</v>
      </c>
      <c r="J4">
        <f>172800/327.45</f>
        <v>527.71415483279895</v>
      </c>
    </row>
    <row r="5" spans="3:15" x14ac:dyDescent="0.35">
      <c r="C5">
        <f t="shared" ref="C5:C33" si="1">+C4+1</f>
        <v>307</v>
      </c>
      <c r="D5">
        <f t="shared" ref="D5:D35" si="2">+D4+E4</f>
        <v>294.99854012499998</v>
      </c>
      <c r="E5">
        <f t="shared" si="0"/>
        <v>46.462270069687499</v>
      </c>
      <c r="I5">
        <v>320</v>
      </c>
      <c r="J5">
        <f>270000/J1</f>
        <v>824.55336692624826</v>
      </c>
    </row>
    <row r="6" spans="3:15" x14ac:dyDescent="0.35">
      <c r="C6">
        <f t="shared" si="1"/>
        <v>308</v>
      </c>
      <c r="D6">
        <f t="shared" si="2"/>
        <v>341.4608101946875</v>
      </c>
      <c r="E6">
        <f t="shared" si="0"/>
        <v>53.78007760566328</v>
      </c>
      <c r="I6">
        <v>324</v>
      </c>
      <c r="J6">
        <f>315000/J1</f>
        <v>961.97892808062306</v>
      </c>
    </row>
    <row r="7" spans="3:15" x14ac:dyDescent="0.35">
      <c r="C7">
        <f t="shared" si="1"/>
        <v>309</v>
      </c>
      <c r="D7">
        <f t="shared" si="2"/>
        <v>395.24088780035078</v>
      </c>
      <c r="E7">
        <f t="shared" si="0"/>
        <v>62.250439828555251</v>
      </c>
      <c r="I7">
        <v>337</v>
      </c>
      <c r="J7">
        <f>6691200/J1</f>
        <v>20434.264773247825</v>
      </c>
    </row>
    <row r="8" spans="3:15" x14ac:dyDescent="0.35">
      <c r="C8">
        <f t="shared" si="1"/>
        <v>310</v>
      </c>
      <c r="D8">
        <f t="shared" si="2"/>
        <v>457.49132762890605</v>
      </c>
      <c r="E8">
        <f t="shared" si="0"/>
        <v>72.054884101552702</v>
      </c>
    </row>
    <row r="9" spans="3:15" x14ac:dyDescent="0.35">
      <c r="C9">
        <f t="shared" si="1"/>
        <v>311</v>
      </c>
      <c r="D9">
        <f t="shared" si="2"/>
        <v>529.54621173045871</v>
      </c>
      <c r="E9">
        <f t="shared" si="0"/>
        <v>83.403528347547251</v>
      </c>
    </row>
    <row r="10" spans="3:15" x14ac:dyDescent="0.35">
      <c r="C10">
        <f t="shared" si="1"/>
        <v>312</v>
      </c>
      <c r="D10">
        <f t="shared" si="2"/>
        <v>612.94974007800602</v>
      </c>
      <c r="E10">
        <f t="shared" si="0"/>
        <v>96.539584062285954</v>
      </c>
    </row>
    <row r="11" spans="3:15" x14ac:dyDescent="0.35">
      <c r="C11">
        <f t="shared" si="1"/>
        <v>313</v>
      </c>
      <c r="D11">
        <f t="shared" si="2"/>
        <v>709.48932414029196</v>
      </c>
      <c r="E11">
        <f t="shared" si="0"/>
        <v>111.74456855209598</v>
      </c>
      <c r="M11">
        <v>312</v>
      </c>
      <c r="N11">
        <v>527.71420000000001</v>
      </c>
      <c r="O11">
        <f t="shared" ref="O11:O36" si="3">+N11*$D$1</f>
        <v>83.114986500000001</v>
      </c>
    </row>
    <row r="12" spans="3:15" x14ac:dyDescent="0.35">
      <c r="C12">
        <f t="shared" si="1"/>
        <v>314</v>
      </c>
      <c r="D12">
        <f t="shared" si="2"/>
        <v>821.23389269238794</v>
      </c>
      <c r="E12">
        <f t="shared" si="0"/>
        <v>129.3443380990511</v>
      </c>
      <c r="M12">
        <f t="shared" ref="M12:M34" si="4">+M11+1</f>
        <v>313</v>
      </c>
      <c r="N12">
        <f t="shared" ref="N12:N36" si="5">+N11+O11</f>
        <v>610.82918649999999</v>
      </c>
      <c r="O12">
        <f t="shared" si="3"/>
        <v>96.205596873749997</v>
      </c>
    </row>
    <row r="13" spans="3:15" x14ac:dyDescent="0.35">
      <c r="C13">
        <f t="shared" si="1"/>
        <v>315</v>
      </c>
      <c r="D13">
        <f t="shared" si="2"/>
        <v>950.57823079143907</v>
      </c>
      <c r="E13">
        <f t="shared" si="0"/>
        <v>149.71607134965166</v>
      </c>
      <c r="M13">
        <f t="shared" si="4"/>
        <v>314</v>
      </c>
      <c r="N13">
        <f t="shared" si="5"/>
        <v>707.03478337374997</v>
      </c>
      <c r="O13">
        <f t="shared" si="3"/>
        <v>111.35797838136563</v>
      </c>
    </row>
    <row r="14" spans="3:15" x14ac:dyDescent="0.35">
      <c r="C14">
        <f t="shared" si="1"/>
        <v>316</v>
      </c>
      <c r="D14">
        <f t="shared" si="2"/>
        <v>1100.2943021410906</v>
      </c>
      <c r="E14">
        <f t="shared" si="0"/>
        <v>173.29635258722178</v>
      </c>
      <c r="M14">
        <f t="shared" si="4"/>
        <v>315</v>
      </c>
      <c r="N14">
        <f t="shared" si="5"/>
        <v>818.39276175511554</v>
      </c>
      <c r="O14">
        <f t="shared" si="3"/>
        <v>128.8968599764307</v>
      </c>
    </row>
    <row r="15" spans="3:15" x14ac:dyDescent="0.35">
      <c r="C15">
        <f t="shared" si="1"/>
        <v>317</v>
      </c>
      <c r="D15">
        <f t="shared" si="2"/>
        <v>1273.5906547283123</v>
      </c>
      <c r="E15">
        <f t="shared" si="0"/>
        <v>200.59052811970918</v>
      </c>
      <c r="M15">
        <f t="shared" si="4"/>
        <v>316</v>
      </c>
      <c r="N15">
        <f t="shared" si="5"/>
        <v>947.28962173154628</v>
      </c>
      <c r="O15">
        <f t="shared" si="3"/>
        <v>149.19811542271853</v>
      </c>
    </row>
    <row r="16" spans="3:15" x14ac:dyDescent="0.35">
      <c r="C16">
        <f t="shared" si="1"/>
        <v>318</v>
      </c>
      <c r="D16">
        <f t="shared" si="2"/>
        <v>1474.1811828480215</v>
      </c>
      <c r="E16">
        <f t="shared" si="0"/>
        <v>232.18353629856338</v>
      </c>
      <c r="M16">
        <f t="shared" si="4"/>
        <v>317</v>
      </c>
      <c r="N16">
        <f t="shared" si="5"/>
        <v>1096.4877371542648</v>
      </c>
      <c r="O16">
        <f t="shared" si="3"/>
        <v>172.69681860179671</v>
      </c>
    </row>
    <row r="17" spans="3:15" x14ac:dyDescent="0.35">
      <c r="C17">
        <f t="shared" si="1"/>
        <v>319</v>
      </c>
      <c r="D17">
        <f t="shared" si="2"/>
        <v>1706.364719146585</v>
      </c>
      <c r="E17">
        <f t="shared" si="0"/>
        <v>268.75244326558715</v>
      </c>
      <c r="M17">
        <f t="shared" si="4"/>
        <v>318</v>
      </c>
      <c r="N17">
        <f t="shared" si="5"/>
        <v>1269.1845557560614</v>
      </c>
      <c r="O17">
        <f t="shared" si="3"/>
        <v>199.89656753157968</v>
      </c>
    </row>
    <row r="18" spans="3:15" x14ac:dyDescent="0.35">
      <c r="C18">
        <f t="shared" si="1"/>
        <v>320</v>
      </c>
      <c r="D18">
        <f t="shared" si="2"/>
        <v>1975.1171624121721</v>
      </c>
      <c r="E18">
        <f t="shared" si="0"/>
        <v>311.08095307991709</v>
      </c>
      <c r="M18">
        <f t="shared" si="4"/>
        <v>319</v>
      </c>
      <c r="N18">
        <f t="shared" si="5"/>
        <v>1469.081123287641</v>
      </c>
      <c r="O18">
        <f t="shared" si="3"/>
        <v>231.38027691780346</v>
      </c>
    </row>
    <row r="19" spans="3:15" x14ac:dyDescent="0.35">
      <c r="C19">
        <f t="shared" si="1"/>
        <v>321</v>
      </c>
      <c r="D19">
        <f t="shared" si="2"/>
        <v>2286.1981154920891</v>
      </c>
      <c r="E19">
        <f t="shared" si="0"/>
        <v>360.07620319000404</v>
      </c>
      <c r="M19">
        <f t="shared" si="4"/>
        <v>320</v>
      </c>
      <c r="N19">
        <f t="shared" si="5"/>
        <v>1700.4614002054445</v>
      </c>
      <c r="O19">
        <f t="shared" si="3"/>
        <v>267.82267053235751</v>
      </c>
    </row>
    <row r="20" spans="3:15" x14ac:dyDescent="0.35">
      <c r="C20">
        <f t="shared" si="1"/>
        <v>322</v>
      </c>
      <c r="D20">
        <f t="shared" si="2"/>
        <v>2646.2743186820931</v>
      </c>
      <c r="E20">
        <f t="shared" si="0"/>
        <v>416.78820519242964</v>
      </c>
      <c r="M20">
        <f t="shared" si="4"/>
        <v>321</v>
      </c>
      <c r="N20">
        <f t="shared" si="5"/>
        <v>1968.284070737802</v>
      </c>
      <c r="O20">
        <f t="shared" si="3"/>
        <v>310.00474114120385</v>
      </c>
    </row>
    <row r="21" spans="3:15" x14ac:dyDescent="0.35">
      <c r="C21">
        <f t="shared" si="1"/>
        <v>323</v>
      </c>
      <c r="D21">
        <f t="shared" si="2"/>
        <v>3063.0625238745229</v>
      </c>
      <c r="E21">
        <f t="shared" si="0"/>
        <v>482.43234751023738</v>
      </c>
      <c r="M21">
        <f t="shared" si="4"/>
        <v>322</v>
      </c>
      <c r="N21">
        <f t="shared" si="5"/>
        <v>2278.2888118790061</v>
      </c>
      <c r="O21">
        <f t="shared" si="3"/>
        <v>358.83048787094344</v>
      </c>
    </row>
    <row r="22" spans="3:15" x14ac:dyDescent="0.35">
      <c r="C22">
        <f t="shared" si="1"/>
        <v>324</v>
      </c>
      <c r="D22">
        <f t="shared" si="2"/>
        <v>3545.4948713847602</v>
      </c>
      <c r="E22">
        <f t="shared" si="0"/>
        <v>558.41544224309973</v>
      </c>
      <c r="M22">
        <f t="shared" si="4"/>
        <v>323</v>
      </c>
      <c r="N22">
        <f t="shared" si="5"/>
        <v>2637.1192997499493</v>
      </c>
      <c r="O22">
        <f t="shared" si="3"/>
        <v>415.34628971061699</v>
      </c>
    </row>
    <row r="23" spans="3:15" x14ac:dyDescent="0.35">
      <c r="C23">
        <f t="shared" si="1"/>
        <v>325</v>
      </c>
      <c r="D23">
        <f t="shared" si="2"/>
        <v>4103.91031362786</v>
      </c>
      <c r="E23">
        <f t="shared" si="0"/>
        <v>646.36587439638799</v>
      </c>
      <c r="M23">
        <f t="shared" si="4"/>
        <v>324</v>
      </c>
      <c r="N23">
        <f t="shared" si="5"/>
        <v>3052.4655894605662</v>
      </c>
      <c r="O23">
        <f t="shared" si="3"/>
        <v>480.7633303400392</v>
      </c>
    </row>
    <row r="24" spans="3:15" x14ac:dyDescent="0.35">
      <c r="C24">
        <f t="shared" si="1"/>
        <v>326</v>
      </c>
      <c r="D24">
        <f t="shared" si="2"/>
        <v>4750.2761880242479</v>
      </c>
      <c r="E24">
        <f t="shared" si="0"/>
        <v>748.16849961381899</v>
      </c>
      <c r="M24">
        <f t="shared" si="4"/>
        <v>325</v>
      </c>
      <c r="N24">
        <f t="shared" si="5"/>
        <v>3533.2289198006056</v>
      </c>
      <c r="O24">
        <f t="shared" si="3"/>
        <v>556.48355486859543</v>
      </c>
    </row>
    <row r="25" spans="3:15" x14ac:dyDescent="0.35">
      <c r="C25">
        <f t="shared" si="1"/>
        <v>327</v>
      </c>
      <c r="D25">
        <f t="shared" si="2"/>
        <v>5498.4446876380671</v>
      </c>
      <c r="E25">
        <f t="shared" si="0"/>
        <v>866.00503830299556</v>
      </c>
      <c r="M25">
        <f t="shared" si="4"/>
        <v>326</v>
      </c>
      <c r="N25">
        <f t="shared" si="5"/>
        <v>4089.7124746692011</v>
      </c>
      <c r="O25">
        <f t="shared" si="3"/>
        <v>644.12971476039922</v>
      </c>
    </row>
    <row r="26" spans="3:15" x14ac:dyDescent="0.35">
      <c r="C26">
        <f t="shared" si="1"/>
        <v>328</v>
      </c>
      <c r="D26">
        <f t="shared" si="2"/>
        <v>6364.4497259410628</v>
      </c>
      <c r="E26">
        <f t="shared" si="0"/>
        <v>1002.4008318357174</v>
      </c>
      <c r="M26">
        <f t="shared" si="4"/>
        <v>327</v>
      </c>
      <c r="N26">
        <f t="shared" si="5"/>
        <v>4733.8421894296007</v>
      </c>
      <c r="O26">
        <f t="shared" si="3"/>
        <v>745.58014483516206</v>
      </c>
    </row>
    <row r="27" spans="3:15" x14ac:dyDescent="0.35">
      <c r="C27">
        <f t="shared" si="1"/>
        <v>329</v>
      </c>
      <c r="D27">
        <f t="shared" si="2"/>
        <v>7366.8505577767801</v>
      </c>
      <c r="E27">
        <f t="shared" si="0"/>
        <v>1160.2789628498429</v>
      </c>
      <c r="M27">
        <f t="shared" si="4"/>
        <v>328</v>
      </c>
      <c r="N27">
        <f t="shared" si="5"/>
        <v>5479.4223342647629</v>
      </c>
      <c r="O27">
        <f t="shared" si="3"/>
        <v>863.00901764670016</v>
      </c>
    </row>
    <row r="28" spans="3:15" x14ac:dyDescent="0.35">
      <c r="C28">
        <f t="shared" si="1"/>
        <v>330</v>
      </c>
      <c r="D28">
        <f t="shared" si="2"/>
        <v>8527.1295206266223</v>
      </c>
      <c r="E28">
        <f t="shared" si="0"/>
        <v>1343.0228994986931</v>
      </c>
      <c r="M28">
        <f t="shared" si="4"/>
        <v>329</v>
      </c>
      <c r="N28">
        <f t="shared" si="5"/>
        <v>6342.431351911463</v>
      </c>
      <c r="O28">
        <f t="shared" si="3"/>
        <v>998.93293792605539</v>
      </c>
    </row>
    <row r="29" spans="3:15" x14ac:dyDescent="0.35">
      <c r="C29">
        <f t="shared" si="1"/>
        <v>331</v>
      </c>
      <c r="D29">
        <f t="shared" si="2"/>
        <v>9870.152420125316</v>
      </c>
      <c r="E29">
        <f t="shared" si="0"/>
        <v>1554.5490061697374</v>
      </c>
      <c r="M29">
        <f t="shared" si="4"/>
        <v>330</v>
      </c>
      <c r="N29">
        <f t="shared" si="5"/>
        <v>7341.3642898375183</v>
      </c>
      <c r="O29">
        <f t="shared" si="3"/>
        <v>1156.2648756494091</v>
      </c>
    </row>
    <row r="30" spans="3:15" x14ac:dyDescent="0.35">
      <c r="C30">
        <f t="shared" si="1"/>
        <v>332</v>
      </c>
      <c r="D30">
        <f t="shared" si="2"/>
        <v>11424.701426295054</v>
      </c>
      <c r="E30">
        <f t="shared" si="0"/>
        <v>1799.390474641471</v>
      </c>
      <c r="M30">
        <f t="shared" si="4"/>
        <v>331</v>
      </c>
      <c r="N30">
        <f t="shared" si="5"/>
        <v>8497.6291654869274</v>
      </c>
      <c r="O30">
        <f t="shared" si="3"/>
        <v>1338.3765935641911</v>
      </c>
    </row>
    <row r="31" spans="3:15" x14ac:dyDescent="0.35">
      <c r="C31">
        <f t="shared" si="1"/>
        <v>333</v>
      </c>
      <c r="D31">
        <f t="shared" si="2"/>
        <v>13224.091900936524</v>
      </c>
      <c r="E31">
        <f t="shared" si="0"/>
        <v>2082.7944743975027</v>
      </c>
      <c r="M31">
        <f t="shared" si="4"/>
        <v>332</v>
      </c>
      <c r="N31">
        <f t="shared" si="5"/>
        <v>9836.0057590511187</v>
      </c>
      <c r="O31">
        <f t="shared" si="3"/>
        <v>1549.1709070505512</v>
      </c>
    </row>
    <row r="32" spans="3:15" x14ac:dyDescent="0.35">
      <c r="C32">
        <f t="shared" si="1"/>
        <v>334</v>
      </c>
      <c r="D32">
        <f t="shared" si="2"/>
        <v>15306.886375334027</v>
      </c>
      <c r="E32">
        <f t="shared" si="0"/>
        <v>2410.8346041151094</v>
      </c>
      <c r="M32">
        <f t="shared" si="4"/>
        <v>333</v>
      </c>
      <c r="N32">
        <f t="shared" si="5"/>
        <v>11385.17666610167</v>
      </c>
      <c r="O32">
        <f t="shared" si="3"/>
        <v>1793.1653249110129</v>
      </c>
    </row>
    <row r="33" spans="3:15" x14ac:dyDescent="0.35">
      <c r="C33">
        <f t="shared" si="1"/>
        <v>335</v>
      </c>
      <c r="D33">
        <f t="shared" si="2"/>
        <v>17717.720979449135</v>
      </c>
      <c r="E33">
        <f t="shared" si="0"/>
        <v>2790.5410542632389</v>
      </c>
      <c r="M33">
        <f t="shared" si="4"/>
        <v>334</v>
      </c>
      <c r="N33">
        <f t="shared" si="5"/>
        <v>13178.341991012683</v>
      </c>
      <c r="O33">
        <f t="shared" si="3"/>
        <v>2075.5888635844976</v>
      </c>
    </row>
    <row r="34" spans="3:15" x14ac:dyDescent="0.35">
      <c r="C34">
        <f>+C33+1</f>
        <v>336</v>
      </c>
      <c r="D34">
        <f t="shared" si="2"/>
        <v>20508.262033712374</v>
      </c>
      <c r="E34">
        <f t="shared" si="0"/>
        <v>3230.0512703096988</v>
      </c>
      <c r="M34">
        <f t="shared" si="4"/>
        <v>335</v>
      </c>
      <c r="N34">
        <f t="shared" si="5"/>
        <v>15253.93085459718</v>
      </c>
      <c r="O34">
        <f t="shared" si="3"/>
        <v>2402.4941095990557</v>
      </c>
    </row>
    <row r="35" spans="3:15" x14ac:dyDescent="0.35">
      <c r="C35">
        <f>+C34+1</f>
        <v>337</v>
      </c>
      <c r="D35">
        <f t="shared" si="2"/>
        <v>23738.313304022071</v>
      </c>
      <c r="E35">
        <f t="shared" si="0"/>
        <v>3738.7843453834762</v>
      </c>
      <c r="M35">
        <f>+M34+1</f>
        <v>336</v>
      </c>
      <c r="N35">
        <f t="shared" si="5"/>
        <v>17656.424964196234</v>
      </c>
      <c r="O35">
        <f t="shared" si="3"/>
        <v>2780.8869318609068</v>
      </c>
    </row>
    <row r="36" spans="3:15" x14ac:dyDescent="0.35">
      <c r="M36">
        <f>+M35+1</f>
        <v>337</v>
      </c>
      <c r="N36">
        <f t="shared" si="5"/>
        <v>20437.311896057141</v>
      </c>
      <c r="O36">
        <f t="shared" si="3"/>
        <v>3218.8766236289998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Unità di misura</vt:lpstr>
      <vt:lpstr>Elenco Merci e servizi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cp:lastPrinted>2013-04-03T12:35:09Z</cp:lastPrinted>
  <dcterms:created xsi:type="dcterms:W3CDTF">2013-03-05T09:37:20Z</dcterms:created>
  <dcterms:modified xsi:type="dcterms:W3CDTF">2013-04-26T09:57:03Z</dcterms:modified>
</cp:coreProperties>
</file>